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y\Desktop\AIS\2026\Grants\"/>
    </mc:Choice>
  </mc:AlternateContent>
  <xr:revisionPtr revIDLastSave="0" documentId="8_{593C085C-4F19-4056-A766-FEE9DA85E7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 Final CBI Grant Report" sheetId="1" r:id="rId1"/>
    <sheet name="MINING SHEET" sheetId="4" state="hidden" r:id="rId2"/>
    <sheet name="Ref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7" i="4" l="1"/>
  <c r="B106" i="4"/>
  <c r="B105" i="4"/>
  <c r="B104" i="4"/>
  <c r="B103" i="4"/>
  <c r="B108" i="4"/>
  <c r="B109" i="4"/>
  <c r="B102" i="4"/>
  <c r="B101" i="4"/>
  <c r="B110" i="4"/>
  <c r="B186" i="4"/>
  <c r="D67" i="1"/>
  <c r="D65" i="1"/>
  <c r="B180" i="4"/>
  <c r="B179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  <c r="B1" i="4"/>
  <c r="D49" i="1" l="1"/>
  <c r="E35" i="1"/>
  <c r="B167" i="4" s="1"/>
  <c r="F35" i="1"/>
  <c r="B168" i="4" s="1"/>
  <c r="G35" i="1"/>
  <c r="B169" i="4" s="1"/>
  <c r="H35" i="1"/>
  <c r="B170" i="4" s="1"/>
  <c r="D35" i="1"/>
  <c r="B166" i="4" s="1"/>
  <c r="D41" i="1" l="1"/>
  <c r="E69" i="1" l="1"/>
  <c r="B177" i="4" s="1"/>
  <c r="D44" i="1"/>
  <c r="F44" i="1" s="1"/>
  <c r="D43" i="1"/>
  <c r="F43" i="1" s="1"/>
  <c r="D42" i="1"/>
  <c r="F42" i="1" s="1"/>
  <c r="D46" i="1"/>
  <c r="F46" i="1" s="1"/>
  <c r="F49" i="1"/>
  <c r="F48" i="1"/>
  <c r="F47" i="1"/>
  <c r="C66" i="1" s="1"/>
  <c r="C55" i="1"/>
  <c r="D64" i="1" s="1"/>
  <c r="F41" i="1"/>
  <c r="D45" i="1"/>
  <c r="F45" i="1" s="1"/>
  <c r="E50" i="1"/>
  <c r="C74" i="1" s="1"/>
  <c r="C79" i="1" l="1"/>
  <c r="B184" i="4" s="1"/>
  <c r="B172" i="4"/>
  <c r="C67" i="1"/>
  <c r="C58" i="1"/>
  <c r="B174" i="4" s="1"/>
  <c r="C64" i="1"/>
  <c r="D69" i="1"/>
  <c r="B176" i="4" s="1"/>
  <c r="D50" i="1"/>
  <c r="B171" i="4" s="1"/>
  <c r="C65" i="1"/>
  <c r="F50" i="1"/>
  <c r="B173" i="4" s="1"/>
  <c r="D74" i="1" l="1"/>
  <c r="B182" i="4" s="1"/>
  <c r="B181" i="4"/>
  <c r="C69" i="1"/>
  <c r="F69" i="1" l="1"/>
  <c r="B175" i="4"/>
  <c r="C78" i="1" l="1"/>
  <c r="B178" i="4"/>
  <c r="C80" i="1" l="1"/>
  <c r="B185" i="4" s="1"/>
  <c r="B183" i="4"/>
</calcChain>
</file>

<file path=xl/sharedStrings.xml><?xml version="1.0" encoding="utf-8"?>
<sst xmlns="http://schemas.openxmlformats.org/spreadsheetml/2006/main" count="683" uniqueCount="551">
  <si>
    <t>Column A</t>
  </si>
  <si>
    <t>Column B</t>
  </si>
  <si>
    <t>Column C</t>
  </si>
  <si>
    <t>Column D</t>
  </si>
  <si>
    <t>Column E</t>
  </si>
  <si>
    <t>Total Costs</t>
  </si>
  <si>
    <t>Coordinator</t>
  </si>
  <si>
    <t>Payroll costs</t>
  </si>
  <si>
    <t>Supplies</t>
  </si>
  <si>
    <t>Number of Volunteers</t>
  </si>
  <si>
    <t>Coordinator(s)</t>
  </si>
  <si>
    <t>Inspector (s)</t>
  </si>
  <si>
    <t>Coordinator (s)</t>
  </si>
  <si>
    <t>Payroll</t>
  </si>
  <si>
    <t>Number of Inspections where fragments found</t>
  </si>
  <si>
    <r>
      <t xml:space="preserve"> </t>
    </r>
    <r>
      <rPr>
        <b/>
        <sz val="12"/>
        <color indexed="8"/>
        <rFont val="Times New Roman"/>
        <family val="1"/>
      </rPr>
      <t>Volunteer Duties (e.g. inspectors, coordinator, etc.)</t>
    </r>
  </si>
  <si>
    <r>
      <t xml:space="preserve">Total Number of Boat Inspections </t>
    </r>
    <r>
      <rPr>
        <b/>
        <u/>
        <sz val="12"/>
        <color indexed="8"/>
        <rFont val="Times New Roman"/>
        <family val="1"/>
      </rPr>
      <t>per launch site</t>
    </r>
  </si>
  <si>
    <t>Match Description:
For example: staff, mailings, or goods and services either donated or paid for with NON-GRANT money</t>
  </si>
  <si>
    <r>
      <t>Match Source
 i.e. Who provided your match  (</t>
    </r>
    <r>
      <rPr>
        <b/>
        <sz val="12"/>
        <color indexed="8"/>
        <rFont val="Times New Roman"/>
        <family val="1"/>
      </rPr>
      <t>Town, Lake Association, Private donor, other)</t>
    </r>
  </si>
  <si>
    <r>
      <t>Monetary Value of Non-cash Donations</t>
    </r>
    <r>
      <rPr>
        <b/>
        <sz val="12"/>
        <color indexed="8"/>
        <rFont val="Times New Roman"/>
        <family val="1"/>
      </rPr>
      <t xml:space="preserve"> (i.e. goods &amp; services)</t>
    </r>
  </si>
  <si>
    <t>DEP Invasive Cost Share Grant</t>
  </si>
  <si>
    <t>Date:</t>
  </si>
  <si>
    <t>Sponsoring Organization:</t>
  </si>
  <si>
    <t>Contact Name:</t>
  </si>
  <si>
    <t>Total Volunteer Inspection Hours</t>
  </si>
  <si>
    <t>……….</t>
  </si>
  <si>
    <r>
      <t>Total</t>
    </r>
    <r>
      <rPr>
        <b/>
        <sz val="12"/>
        <color indexed="8"/>
        <rFont val="Times New Roman"/>
        <family val="1"/>
      </rPr>
      <t xml:space="preserve"> Grant</t>
    </r>
    <r>
      <rPr>
        <sz val="12"/>
        <color indexed="8"/>
        <rFont val="Times New Roman"/>
        <family val="1"/>
      </rPr>
      <t xml:space="preserve"> Amount Spent – from </t>
    </r>
    <r>
      <rPr>
        <b/>
        <sz val="12"/>
        <color indexed="8"/>
        <rFont val="Times New Roman"/>
        <family val="1"/>
      </rPr>
      <t>Table 2</t>
    </r>
    <r>
      <rPr>
        <sz val="12"/>
        <color indexed="8"/>
        <rFont val="Times New Roman"/>
        <family val="1"/>
      </rPr>
      <t>, Column D.</t>
    </r>
  </si>
  <si>
    <t>FEEDBACK AND GENERAL INFORMATION (Add space as needed.)</t>
  </si>
  <si>
    <t>Other if different from Table 2:</t>
  </si>
  <si>
    <t>Lakes Environmental Association</t>
  </si>
  <si>
    <t>230 Main Street</t>
  </si>
  <si>
    <t>Bridgton, ME   04009</t>
  </si>
  <si>
    <t>OR:</t>
  </si>
  <si>
    <t xml:space="preserve">Electronic submission is strongly encouraged  </t>
  </si>
  <si>
    <r>
      <rPr>
        <b/>
        <sz val="12"/>
        <color indexed="8"/>
        <rFont val="Times New Roman"/>
        <family val="1"/>
      </rPr>
      <t>Attn:</t>
    </r>
    <r>
      <rPr>
        <sz val="12"/>
        <color indexed="8"/>
        <rFont val="Times New Roman"/>
        <family val="1"/>
      </rPr>
      <t xml:space="preserve"> Cost share projects</t>
    </r>
  </si>
  <si>
    <t>Total Paid Staff Inspection Hours</t>
  </si>
  <si>
    <r>
      <rPr>
        <b/>
        <sz val="12"/>
        <color indexed="8"/>
        <rFont val="Times New Roman"/>
        <family val="1"/>
      </rPr>
      <t>Grant $</t>
    </r>
    <r>
      <rPr>
        <sz val="12"/>
        <color indexed="8"/>
        <rFont val="Times New Roman"/>
        <family val="1"/>
      </rPr>
      <t xml:space="preserve">
(</t>
    </r>
    <r>
      <rPr>
        <b/>
        <i/>
        <sz val="12"/>
        <rFont val="Times New Roman"/>
        <family val="1"/>
      </rPr>
      <t>Total Costs Covered by Grant)</t>
    </r>
  </si>
  <si>
    <r>
      <rPr>
        <b/>
        <sz val="12"/>
        <color indexed="8"/>
        <rFont val="Times New Roman"/>
        <family val="1"/>
      </rPr>
      <t>Cash Match</t>
    </r>
    <r>
      <rPr>
        <b/>
        <sz val="12"/>
        <rFont val="Times New Roman"/>
        <family val="1"/>
      </rPr>
      <t>: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Columns C - D = Cash Match</t>
    </r>
  </si>
  <si>
    <r>
      <t>Expenses (e.g. inspector, coordinator, other goods and services).</t>
    </r>
    <r>
      <rPr>
        <b/>
        <u/>
        <sz val="12"/>
        <color indexed="8"/>
        <rFont val="Times New Roman"/>
        <family val="1"/>
      </rPr>
      <t/>
    </r>
  </si>
  <si>
    <t>Inspectors at hourly rate 1</t>
  </si>
  <si>
    <t>Inspectors at hourly rate 2</t>
  </si>
  <si>
    <t>Inspectors at hourly rate 3</t>
  </si>
  <si>
    <t>Inspectors at hourly rate 4</t>
  </si>
  <si>
    <r>
      <t xml:space="preserve">Table 4.  Match Breakdown: </t>
    </r>
    <r>
      <rPr>
        <b/>
        <sz val="12"/>
        <color indexed="8"/>
        <rFont val="Times New Roman"/>
        <family val="1"/>
      </rPr>
      <t xml:space="preserve">This table accounts for all </t>
    </r>
    <r>
      <rPr>
        <b/>
        <u/>
        <sz val="12"/>
        <color indexed="8"/>
        <rFont val="Times New Roman"/>
        <family val="1"/>
      </rPr>
      <t>non</t>
    </r>
    <r>
      <rPr>
        <b/>
        <sz val="12"/>
        <color indexed="8"/>
        <rFont val="Times New Roman"/>
        <family val="1"/>
      </rPr>
      <t>-grant related spending and donations used for Match</t>
    </r>
    <r>
      <rPr>
        <sz val="12"/>
        <color indexed="8"/>
        <rFont val="Times New Roman"/>
        <family val="1"/>
      </rPr>
      <t xml:space="preserve"> (e.g., Non-grant Cash Match from Table 2; Value of Volunteer Hours (donated labor) from Table 3; and Donations of Goods and Services).  </t>
    </r>
    <r>
      <rPr>
        <u/>
        <sz val="12"/>
        <color indexed="8"/>
        <rFont val="Times New Roman"/>
        <family val="1"/>
      </rPr>
      <t>None of this is from grant funds</t>
    </r>
    <r>
      <rPr>
        <sz val="12"/>
        <color indexed="8"/>
        <rFont val="Times New Roman"/>
        <family val="1"/>
      </rPr>
      <t>.</t>
    </r>
  </si>
  <si>
    <r>
      <t xml:space="preserve">Cash Match
</t>
    </r>
    <r>
      <rPr>
        <b/>
        <sz val="10"/>
        <color indexed="8"/>
        <rFont val="Times New Roman"/>
        <family val="1"/>
      </rPr>
      <t>From Table 2, Column E</t>
    </r>
    <r>
      <rPr>
        <b/>
        <sz val="12"/>
        <color indexed="8"/>
        <rFont val="Times New Roman"/>
        <family val="1"/>
      </rPr>
      <t xml:space="preserve">
</t>
    </r>
  </si>
  <si>
    <t>Phone Number:</t>
  </si>
  <si>
    <t>Total # hours or miles driven (Inspector hours come from Table 1)</t>
  </si>
  <si>
    <t>Hourly Rate</t>
  </si>
  <si>
    <t>TOTAL CASH EXPENSES for the YEAR</t>
  </si>
  <si>
    <t>TOTALS for the YEAR</t>
  </si>
  <si>
    <t>TOTAL VOLUNTEER HOURS for the YEAR</t>
  </si>
  <si>
    <r>
      <t xml:space="preserve">Total Match Amount: Sum of </t>
    </r>
    <r>
      <rPr>
        <b/>
        <sz val="12"/>
        <color indexed="8"/>
        <rFont val="Times New Roman"/>
        <family val="1"/>
      </rPr>
      <t xml:space="preserve">Columns B, C, D, shaded cells </t>
    </r>
  </si>
  <si>
    <t>TOTAL MATCH AMOUNT for the YEAR</t>
  </si>
  <si>
    <r>
      <t xml:space="preserve">Total </t>
    </r>
    <r>
      <rPr>
        <b/>
        <sz val="12"/>
        <color indexed="8"/>
        <rFont val="Times New Roman"/>
        <family val="1"/>
      </rPr>
      <t>Match</t>
    </r>
    <r>
      <rPr>
        <sz val="12"/>
        <color indexed="8"/>
        <rFont val="Times New Roman"/>
        <family val="1"/>
      </rPr>
      <t xml:space="preserve"> Amount – from </t>
    </r>
    <r>
      <rPr>
        <b/>
        <sz val="12"/>
        <color indexed="8"/>
        <rFont val="Times New Roman"/>
        <family val="1"/>
      </rPr>
      <t>Table 4</t>
    </r>
    <r>
      <rPr>
        <sz val="12"/>
        <color indexed="8"/>
        <rFont val="Times New Roman"/>
        <family val="1"/>
      </rPr>
      <t>, Column E.</t>
    </r>
  </si>
  <si>
    <t>Total Project Cost (sum of two rows above)</t>
  </si>
  <si>
    <t>Amount of 1st payment received</t>
  </si>
  <si>
    <r>
      <t>Table 5.  Project Grant Payment Summary: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 Manually enter amounts in first three columns</t>
    </r>
  </si>
  <si>
    <r>
      <t xml:space="preserve">Number of Hours (Volunteer </t>
    </r>
    <r>
      <rPr>
        <b/>
        <u/>
        <sz val="11"/>
        <color indexed="8"/>
        <rFont val="Times New Roman"/>
        <family val="1"/>
      </rPr>
      <t>Inspector</t>
    </r>
    <r>
      <rPr>
        <b/>
        <sz val="11"/>
        <color indexed="8"/>
        <rFont val="Times New Roman"/>
        <family val="1"/>
      </rPr>
      <t xml:space="preserve"> hours autofill from Table 1)</t>
    </r>
  </si>
  <si>
    <t>Other (describe):</t>
  </si>
  <si>
    <r>
      <t>List handouts provided to boaters</t>
    </r>
    <r>
      <rPr>
        <b/>
        <u/>
        <sz val="12"/>
        <rFont val="Times New Roman"/>
        <family val="1"/>
      </rPr>
      <t>.</t>
    </r>
  </si>
  <si>
    <t>Submit Final Report to:</t>
  </si>
  <si>
    <r>
      <t>Table 2.  Actual Cash Expenses:</t>
    </r>
    <r>
      <rPr>
        <sz val="12"/>
        <color indexed="8"/>
        <rFont val="Times New Roman"/>
        <family val="1"/>
      </rPr>
      <t xml:space="preserve"> List paid staff hours, rate, and total costs by category (e.g. inspector, coordinator).  Staff with identical duties </t>
    </r>
    <r>
      <rPr>
        <u/>
        <sz val="12"/>
        <color indexed="8"/>
        <rFont val="Times New Roman"/>
        <family val="1"/>
      </rPr>
      <t>and</t>
    </r>
    <r>
      <rPr>
        <sz val="12"/>
        <color indexed="8"/>
        <rFont val="Times New Roman"/>
        <family val="1"/>
      </rPr>
      <t xml:space="preserve"> hourly rate should be grouped together. </t>
    </r>
    <r>
      <rPr>
        <b/>
        <sz val="12"/>
        <color indexed="8"/>
        <rFont val="Times New Roman"/>
        <family val="1"/>
      </rPr>
      <t>List ALL cash expended for your total project whether from the DEP grant or other sources (e.g., cash match).</t>
    </r>
    <r>
      <rPr>
        <sz val="12"/>
        <color indexed="8"/>
        <rFont val="Times New Roman"/>
        <family val="1"/>
      </rPr>
      <t xml:space="preserve"> Describe any expenses listed under "other" and group if similar.</t>
    </r>
  </si>
  <si>
    <r>
      <rPr>
        <b/>
        <u/>
        <sz val="12"/>
        <color indexed="8"/>
        <rFont val="Times New Roman"/>
        <family val="1"/>
      </rPr>
      <t>Table 3.  Volunteer Hours:</t>
    </r>
    <r>
      <rPr>
        <sz val="11"/>
        <color indexed="8"/>
        <rFont val="Times New Roman"/>
        <family val="1"/>
      </rPr>
      <t xml:space="preserve"> List number of volunteers and volunteer hours by category (e.g., inspector, coordinator, etc.). Describe any additional volunteer duties listed under "other", and group if similar.</t>
    </r>
  </si>
  <si>
    <t>Amount of Grant spent (Total from Table 2, Column D)</t>
  </si>
  <si>
    <r>
      <rPr>
        <b/>
        <u/>
        <sz val="12"/>
        <color indexed="8"/>
        <rFont val="Times New Roman"/>
        <family val="1"/>
      </rPr>
      <t>Table 6.  Project Financial Summary</t>
    </r>
    <r>
      <rPr>
        <sz val="12"/>
        <color indexed="8"/>
        <rFont val="Times New Roman"/>
        <family val="1"/>
      </rPr>
      <t>:</t>
    </r>
    <r>
      <rPr>
        <sz val="12"/>
        <color indexed="8"/>
        <rFont val="Times New Roman"/>
        <family val="1"/>
      </rPr>
      <t xml:space="preserve"> </t>
    </r>
    <r>
      <rPr>
        <sz val="11"/>
        <color indexed="8"/>
        <rFont val="Times New Roman"/>
        <family val="1"/>
      </rPr>
      <t>Table 6 will automatically fill using info from above Tables.</t>
    </r>
  </si>
  <si>
    <r>
      <rPr>
        <b/>
        <i/>
        <u/>
        <sz val="12"/>
        <color indexed="8"/>
        <rFont val="Times New Roman"/>
        <family val="1"/>
      </rPr>
      <t>ENTER</t>
    </r>
    <r>
      <rPr>
        <b/>
        <u/>
        <sz val="12"/>
        <color indexed="8"/>
        <rFont val="Times New Roman"/>
        <family val="1"/>
      </rPr>
      <t xml:space="preserve"> Total Amount Granted</t>
    </r>
  </si>
  <si>
    <t>or Mary Jewett, LEA at (207) 647-8580 with all other reporting questions.</t>
  </si>
  <si>
    <r>
      <t xml:space="preserve"> Provide a Brief Paragraph</t>
    </r>
    <r>
      <rPr>
        <u/>
        <sz val="12"/>
        <color indexed="8"/>
        <rFont val="Times New Roman"/>
        <family val="1"/>
      </rPr>
      <t xml:space="preserve"> </t>
    </r>
    <r>
      <rPr>
        <b/>
        <u/>
        <sz val="12"/>
        <color indexed="8"/>
        <rFont val="Times New Roman"/>
        <family val="1"/>
      </rPr>
      <t>Summarizing Your CBI Season</t>
    </r>
    <r>
      <rPr>
        <b/>
        <u/>
        <sz val="12"/>
        <color theme="1"/>
        <rFont val="Times New Roman"/>
        <family val="1"/>
      </rPr>
      <t xml:space="preserve">. Address the boaters’ general attitude and what worked well. </t>
    </r>
  </si>
  <si>
    <t>mary@mainelakes.org</t>
  </si>
  <si>
    <t>$</t>
  </si>
  <si>
    <t>Contact Chris Reily, ME DEP at (207) 815-8085 with questions concerning the Excel Form</t>
  </si>
  <si>
    <t>Other (postage, copying, etc. - please list here):</t>
  </si>
  <si>
    <t xml:space="preserve">Inspector(s) </t>
  </si>
  <si>
    <r>
      <t xml:space="preserve">Sums of "Other" from Tables 2 and 3 </t>
    </r>
    <r>
      <rPr>
        <sz val="10"/>
        <color indexed="8"/>
        <rFont val="Times New Roman"/>
        <family val="1"/>
      </rPr>
      <t>(mileage, postage, supplies, etc., other volunteer estimates)</t>
    </r>
  </si>
  <si>
    <t xml:space="preserve"> Final Payment Requested or Amount to be reimbursed to DEP
</t>
  </si>
  <si>
    <t>Email Address(es):</t>
  </si>
  <si>
    <t>30 Mile River Watershed Association</t>
  </si>
  <si>
    <t>7 Lakes Alliance</t>
  </si>
  <si>
    <t>Alamoosook Lake Association (ALA)</t>
  </si>
  <si>
    <t>Alford Lake-Lermond Pond Association (ALLPA)</t>
  </si>
  <si>
    <t>Balch Lake Improvement Committee (BLIMP)</t>
  </si>
  <si>
    <t>Cathance Lake Association (CLA)</t>
  </si>
  <si>
    <t>China Region Lakes Alliance (CRLA)</t>
  </si>
  <si>
    <t>Citizens Association of Liberty Lakes (CALL)</t>
  </si>
  <si>
    <t>City of Ellsworth</t>
  </si>
  <si>
    <t>Clary Lake Association</t>
  </si>
  <si>
    <t>Clearwater Lake Improvement Association (CLIA)</t>
  </si>
  <si>
    <t>Coastal Rivers Conservation Trust (CRRT)</t>
  </si>
  <si>
    <t>Craig Pond Association (CPA)</t>
  </si>
  <si>
    <t>Echo Lake Association (ELA)</t>
  </si>
  <si>
    <t>Embden Pond Lake Association (EPLA)</t>
  </si>
  <si>
    <t>Friends of Lake Winnecook (FOLW)</t>
  </si>
  <si>
    <t>Friends of Wilson Lake (FOWL)</t>
  </si>
  <si>
    <t>Friends of Wilson Pond Association (FOWPA)</t>
  </si>
  <si>
    <t>Great East Lake Improvement Association (GELIA)</t>
  </si>
  <si>
    <t>Island Falls Lake Association (IFLA)</t>
  </si>
  <si>
    <t>Lake Arrowhead Conservation Council (LACC)</t>
  </si>
  <si>
    <t>Lake Auburn Watershed Protection Commission (LAWPC)</t>
  </si>
  <si>
    <t>Lake Wesserunsett Association (LWA)</t>
  </si>
  <si>
    <t>Lakes Association of Norway</t>
  </si>
  <si>
    <t>Lakes Environmental Association (LEA)</t>
  </si>
  <si>
    <t>Lakeside Lodging and Marina</t>
  </si>
  <si>
    <t>Little Sebago Lake Assocation (LSLA)</t>
  </si>
  <si>
    <t>Long Pond Association (LPA)</t>
  </si>
  <si>
    <t>Lovell Invasive Plant Prevention Committee (LIPPC)</t>
  </si>
  <si>
    <t>Lovewell Pond Association (LPA)</t>
  </si>
  <si>
    <t>Meddybemps Lake Association (MLA)</t>
  </si>
  <si>
    <t>Megunticook Watershed Association (MWA)</t>
  </si>
  <si>
    <t>Midcoast Conservancy</t>
  </si>
  <si>
    <t>Nickerson Lake Wilderness Preservation Inc. (NLWP)</t>
  </si>
  <si>
    <t>Phillips Lake Association (PLA)</t>
  </si>
  <si>
    <t>Portage Lake Association (PLA)</t>
  </si>
  <si>
    <t>Porter Lake Association (PLA)</t>
  </si>
  <si>
    <t>Portland Water District (PWD)</t>
  </si>
  <si>
    <t>Rangeley Lakes Heritage Trust (RLHT)</t>
  </si>
  <si>
    <t>Raymond Waterways Protective Association (RWPA)</t>
  </si>
  <si>
    <t>Rock Haven Lake Association (RHLA)</t>
  </si>
  <si>
    <t>Sabbathday Lake Association (SLA)</t>
  </si>
  <si>
    <t>Sedgwick Brooksville Town Landing Committee (SBTLC)</t>
  </si>
  <si>
    <t>Sheepscot Lake Association (SLA)</t>
  </si>
  <si>
    <t>Silver Lake Camp Owners Association (SLCOA)</t>
  </si>
  <si>
    <t>Sokokis Lake Association (SLA)</t>
  </si>
  <si>
    <t>Somes-Meynell Wildlife Sanctuary (SWMS)</t>
  </si>
  <si>
    <t>Swan Lake Association (SLA)</t>
  </si>
  <si>
    <t>Thompson Lake Environmental Association (TLEA)</t>
  </si>
  <si>
    <t>Toddy Pond Association (TPA)</t>
  </si>
  <si>
    <t>Town of Bucksport</t>
  </si>
  <si>
    <t>Town of Glenburn Parks and Recreation</t>
  </si>
  <si>
    <t>Town of Gray Rec Department</t>
  </si>
  <si>
    <t>Town of Naples</t>
  </si>
  <si>
    <t>Town of Waterboro</t>
  </si>
  <si>
    <t>Watershed Friends (Friends of the Cobbossee Watershed)</t>
  </si>
  <si>
    <t>Woods Pond Association (WPA)</t>
  </si>
  <si>
    <t>Friends of Wilson Ponds</t>
  </si>
  <si>
    <t>Friends of Worthley Pond</t>
  </si>
  <si>
    <t>Hancock-Sand Pond Association</t>
  </si>
  <si>
    <t>Moose Pond Association</t>
  </si>
  <si>
    <t>Peabody Lake Association</t>
  </si>
  <si>
    <t>Sebec Lake Association</t>
  </si>
  <si>
    <t>Town of Sebago</t>
  </si>
  <si>
    <t>Three Ponds Protective Association (TPPA)</t>
  </si>
  <si>
    <t>D</t>
  </si>
  <si>
    <t>C</t>
  </si>
  <si>
    <t>Adams Pond</t>
  </si>
  <si>
    <t>Alamoosook Lake</t>
  </si>
  <si>
    <t>Alford Lake</t>
  </si>
  <si>
    <t>Androscoggin Lake</t>
  </si>
  <si>
    <t>Annabessacook Lake</t>
  </si>
  <si>
    <t>Auburn Lake</t>
  </si>
  <si>
    <t>Balch &amp; Stump Ponds</t>
  </si>
  <si>
    <t>Biscay Pond</t>
  </si>
  <si>
    <t>Branch Lake</t>
  </si>
  <si>
    <t>Cathance Lake</t>
  </si>
  <si>
    <t>China Lake</t>
  </si>
  <si>
    <t>Clary Lake</t>
  </si>
  <si>
    <t>Clearwater Lake</t>
  </si>
  <si>
    <t>Cobbosseecontee Lake</t>
  </si>
  <si>
    <t>Cochnewagon Pond</t>
  </si>
  <si>
    <t>Craig Pond</t>
  </si>
  <si>
    <t>Crescent Lake</t>
  </si>
  <si>
    <t>Crystal Lake</t>
  </si>
  <si>
    <t>Cupsuptic Lake</t>
  </si>
  <si>
    <t>Damariscotta Lake</t>
  </si>
  <si>
    <t>East Pond</t>
  </si>
  <si>
    <t>Echo Lake</t>
  </si>
  <si>
    <t>Echo Lake Outlet Pond</t>
  </si>
  <si>
    <t>Ellis Pond</t>
  </si>
  <si>
    <t>Embden Pond</t>
  </si>
  <si>
    <t>Flying Pond</t>
  </si>
  <si>
    <t>Great East Lake</t>
  </si>
  <si>
    <t>Great Pond</t>
  </si>
  <si>
    <t>Green Lake</t>
  </si>
  <si>
    <t>Haley Pond</t>
  </si>
  <si>
    <t>Hancock Pond</t>
  </si>
  <si>
    <t>Highland Lake</t>
  </si>
  <si>
    <t>Holland Pond</t>
  </si>
  <si>
    <t>Keoka Lake</t>
  </si>
  <si>
    <t>Kezar Lake</t>
  </si>
  <si>
    <t>Lake Arrowhead</t>
  </si>
  <si>
    <t>Little Ossipee Lake</t>
  </si>
  <si>
    <t>Little Sebago Lake</t>
  </si>
  <si>
    <t>Long Lake</t>
  </si>
  <si>
    <t>Long Pond</t>
  </si>
  <si>
    <t>Lovewell Pond</t>
  </si>
  <si>
    <t>Lower Wilson Pond</t>
  </si>
  <si>
    <t>Maranacook Lake</t>
  </si>
  <si>
    <t>Meddybemps Lake</t>
  </si>
  <si>
    <t>Megunticook Lake</t>
  </si>
  <si>
    <t>Messalonskee Lake</t>
  </si>
  <si>
    <t>Minnehonk Lake</t>
  </si>
  <si>
    <t>Moose Pond</t>
  </si>
  <si>
    <t>Moosehead Lake</t>
  </si>
  <si>
    <t>Mooselookmeguntic Lake</t>
  </si>
  <si>
    <t>Nickerson Lake</t>
  </si>
  <si>
    <t>North Pond</t>
  </si>
  <si>
    <t>Norton Pond</t>
  </si>
  <si>
    <t>Panther Pond</t>
  </si>
  <si>
    <t>Parker Pond</t>
  </si>
  <si>
    <t>Peabody Pond</t>
  </si>
  <si>
    <t>Pemaquid Pond</t>
  </si>
  <si>
    <t>Pennesseewassee Lake</t>
  </si>
  <si>
    <t>Phillips Lake</t>
  </si>
  <si>
    <t>Pickerel Pond</t>
  </si>
  <si>
    <t>Pleasant Lake</t>
  </si>
  <si>
    <t>Pleasant Pond</t>
  </si>
  <si>
    <t>Portage Lake</t>
  </si>
  <si>
    <t>Porter Lake</t>
  </si>
  <si>
    <t>Pushaw Lake</t>
  </si>
  <si>
    <t>Rangeley Lake</t>
  </si>
  <si>
    <t>Richardson Lakes</t>
  </si>
  <si>
    <t>Sabbathday Lake</t>
  </si>
  <si>
    <t>Salmon Pond</t>
  </si>
  <si>
    <t>Sebago Lake</t>
  </si>
  <si>
    <t>Sheepscot Pond</t>
  </si>
  <si>
    <t>Silver Lake</t>
  </si>
  <si>
    <t>St George Lake</t>
  </si>
  <si>
    <t>Swan Lake</t>
  </si>
  <si>
    <t>Thomas Pond</t>
  </si>
  <si>
    <t>Thompson Lake</t>
  </si>
  <si>
    <t>Threemile Pond</t>
  </si>
  <si>
    <t>Toddy Pond</t>
  </si>
  <si>
    <t>Togus Pond</t>
  </si>
  <si>
    <t>Torsey Lake</t>
  </si>
  <si>
    <t>Trickey Pond</t>
  </si>
  <si>
    <t>Unity Pond</t>
  </si>
  <si>
    <t>Walker Pond</t>
  </si>
  <si>
    <t>Webber Pond</t>
  </si>
  <si>
    <t>Wesserunsett Lake</t>
  </si>
  <si>
    <t>Wilson Pond</t>
  </si>
  <si>
    <t>Woodbury Pond</t>
  </si>
  <si>
    <t>Woods Pond</t>
  </si>
  <si>
    <t>Worthley Pond</t>
  </si>
  <si>
    <r>
      <t xml:space="preserve">CBI Final Report Form – </t>
    </r>
    <r>
      <rPr>
        <b/>
        <u/>
        <sz val="14"/>
        <color indexed="8"/>
        <rFont val="Times New Roman"/>
        <family val="1"/>
      </rPr>
      <t>Due Friday, November 6, 2026</t>
    </r>
  </si>
  <si>
    <t>Number of Confirmed Invasive Plants (must be confirmed by DEP or LSM)</t>
  </si>
  <si>
    <t>Adams Pond - Rock Haven Boat Ramp</t>
  </si>
  <si>
    <t>Alamoosook Lake - Hatchery Road</t>
  </si>
  <si>
    <t>Alford Lake - Beaver Lodge Ramp</t>
  </si>
  <si>
    <t>Androscoggin Lake - Rt 133 Androscoggin Lake Wayne</t>
  </si>
  <si>
    <t>Annabessacook Lake - Holmes Road Annabessacook</t>
  </si>
  <si>
    <t>Auburn Lake - Public Ramp Rt 4 Auburn</t>
  </si>
  <si>
    <t>Balch &amp; Stump Ponds - Balch Lake Marina</t>
  </si>
  <si>
    <t>Biscay Pond - Biscay Beach Ramp</t>
  </si>
  <si>
    <t>Branch Lake - Branch Lake State Ramp</t>
  </si>
  <si>
    <t>Cathance Lake - Cathance Boat Launch</t>
  </si>
  <si>
    <t>China Lake - East Vassalboro Ramp</t>
  </si>
  <si>
    <t>China Lake - Head of the Lake</t>
  </si>
  <si>
    <t>China Lake - South China, Rt 3</t>
  </si>
  <si>
    <t>Clary Lake - N Clary Rd Ramp</t>
  </si>
  <si>
    <t>Clearwater Lake - Clearwater Public Launch</t>
  </si>
  <si>
    <t>Cobbosseecontee Lake - East Winthrop Cobbosseecontee</t>
  </si>
  <si>
    <t>Cobbosseecontee Lake - Lakeside Marina Cobbosseecontee</t>
  </si>
  <si>
    <t>Cobbosseecontee Lake - Launch Drive Cobbosseecontee</t>
  </si>
  <si>
    <t>Cochnewagon Pond - Beach Road</t>
  </si>
  <si>
    <t>Craig Pond - Craig Pond Boat Launch</t>
  </si>
  <si>
    <t>Crescent Lake - Crescent Beach Rt 85</t>
  </si>
  <si>
    <t>Crystal Lake - Rt 117 Crystal Lake</t>
  </si>
  <si>
    <t>Crystal Lake - Wilkies Beach</t>
  </si>
  <si>
    <t>Cupsuptic Lake - Rt 16 Cupsuptic Lake</t>
  </si>
  <si>
    <t>Damariscotta Lake - Rt 213 Bunker Hill Road</t>
  </si>
  <si>
    <t>Damariscotta Lake - Vannah Road</t>
  </si>
  <si>
    <t>East Pond - Alden Camps</t>
  </si>
  <si>
    <t>East Pond - East Pond Road</t>
  </si>
  <si>
    <t>East Pond - Sadulsky's Camps</t>
  </si>
  <si>
    <t>Echo Lake - Rt 41 Echo Lake West Mt. Vernon</t>
  </si>
  <si>
    <t>Echo Lake Outlet Pond - Fayette Mill Pond</t>
  </si>
  <si>
    <t>Ellis Pond - Roxbury Pond Boat Ramp</t>
  </si>
  <si>
    <t>Embden Pond - Embden Pond Public Launch</t>
  </si>
  <si>
    <t>Flying Pond - Rt 41 Flying Pond Mt. Vernon</t>
  </si>
  <si>
    <t>Great East Lake - GEL Acton Ramp</t>
  </si>
  <si>
    <t>Great Pond - Sahagian Road</t>
  </si>
  <si>
    <t>Green Lake - Green Lake City Ramp</t>
  </si>
  <si>
    <t>Haley Pond - Haley Pond Park</t>
  </si>
  <si>
    <t>Hancock Pond - Denmark Ramp Hancock Pd</t>
  </si>
  <si>
    <t>Highland Lake - Town Beach Highland Lk</t>
  </si>
  <si>
    <t>Holland Pond - Rt 11 Sokokis State Ramp</t>
  </si>
  <si>
    <t>Keoka Lake - Town Beach Keoka Lk</t>
  </si>
  <si>
    <t>Kezar Lake - Narrows (South) Ramp</t>
  </si>
  <si>
    <t>Kezar Lake - North End (Upper Bay)</t>
  </si>
  <si>
    <t>Lake Arrowhead - Bay Cove North Waterboro</t>
  </si>
  <si>
    <t>Lake Arrowhead - Ledgemere Dam</t>
  </si>
  <si>
    <t>Little Ossipee Lake - Gobeil Park</t>
  </si>
  <si>
    <t>Little Sebago Lake - Mount Hunger Shore Launch</t>
  </si>
  <si>
    <t>Long Lake - Public Beach Long Lake</t>
  </si>
  <si>
    <t>Long Lake - Rt 117 Long Lake</t>
  </si>
  <si>
    <t>Long Lake - Salmon Point Long Lake</t>
  </si>
  <si>
    <t>Long Pond - Castle Island Road</t>
  </si>
  <si>
    <t>Long Pond - Ponds End</t>
  </si>
  <si>
    <t>Long Pond - Public Launch Road Between the Ponds</t>
  </si>
  <si>
    <t>Lovewell Pond - Fish and Game Rd</t>
  </si>
  <si>
    <t>Lower Wilson Pond - Lower Wilson Pond Ramp</t>
  </si>
  <si>
    <t>Maranacook Lake - Norcross Point South Basin Maranacook</t>
  </si>
  <si>
    <t>Maranacook Lake - Rt 41 North Basin Maranacook</t>
  </si>
  <si>
    <t>Meddybemps Lake - Meddybemps Public Launch</t>
  </si>
  <si>
    <t>Megunticook Lake - Bog Bridge Rt 105</t>
  </si>
  <si>
    <t>Megunticook Lake - Rt 52 Megunticook</t>
  </si>
  <si>
    <t>Messalonskee Lake - Hosta Lane</t>
  </si>
  <si>
    <t>Messalonskee Lake - Old Belgrade Rd</t>
  </si>
  <si>
    <t>Minnehonk Lake - Minnehonk Launch</t>
  </si>
  <si>
    <t>Moose Pond - Denmark Ramp Moose Pd</t>
  </si>
  <si>
    <t>Moose Pond - Rt 302 Moose Pd</t>
  </si>
  <si>
    <t>Moosehead Lake - Greenville Junction Wharf</t>
  </si>
  <si>
    <t>Moosehead Lake - Indian Hill Trading Post</t>
  </si>
  <si>
    <t>Moosehead Lake - Lily Bay State Park Boat Ramp</t>
  </si>
  <si>
    <t>Mooselookmeguntic Lake - Haines Landing</t>
  </si>
  <si>
    <t>Mooselookmeguntic Lake - Upper Dam Road</t>
  </si>
  <si>
    <t>Nickerson Lake - Nickerson Public Boat Ramp</t>
  </si>
  <si>
    <t>North Pond - North Shore Road</t>
  </si>
  <si>
    <t>Norton Pond - Breezemere Park</t>
  </si>
  <si>
    <t>Panther Pond - Panther Run Mill St</t>
  </si>
  <si>
    <t>Parker Pond - Parker Pond Boat Launch</t>
  </si>
  <si>
    <t>Parker Pond - Tower Road Parker Pond</t>
  </si>
  <si>
    <t>Peabody Pond - Peabody Pond Road</t>
  </si>
  <si>
    <t>Pemaquid Pond - Pemaquid Ramp Rt 1</t>
  </si>
  <si>
    <t>Pennesseewassee Lake - Town Ramp Norway Lake</t>
  </si>
  <si>
    <t>Phillips Lake - Phillips Lake Public Boat Launch</t>
  </si>
  <si>
    <t>Pickerel Pond - Rt 11 Pickerel Pond</t>
  </si>
  <si>
    <t>Pleasant Lake - Casco Boat Launch</t>
  </si>
  <si>
    <t>Pleasant Lake - Otisfield Boat Launch Pleasant Lk</t>
  </si>
  <si>
    <t>Pleasant Lake - Pleasant Lake - Island Falls</t>
  </si>
  <si>
    <t>Pleasant Pond - Thorofare Rd</t>
  </si>
  <si>
    <t>Portage Lake - Campground Boat Launch</t>
  </si>
  <si>
    <t>Porter Lake - Strong Public Boat Launch</t>
  </si>
  <si>
    <t>Pushaw Lake - Lakeside Landing</t>
  </si>
  <si>
    <t>Rangeley Lake - Carry Rd Oquossoc</t>
  </si>
  <si>
    <t>Rangeley Lake - State Park Rangeley Lake</t>
  </si>
  <si>
    <t>Rangeley Lake - Town Park</t>
  </si>
  <si>
    <t>Richardson Lakes - Mill Brook</t>
  </si>
  <si>
    <t>Sabbathday Lake - Outlet Beach Boat Ramp</t>
  </si>
  <si>
    <t>Salmon Pond - Spaulding Pt Rd</t>
  </si>
  <si>
    <t>Salmon Pond - Whisperwood Lodge</t>
  </si>
  <si>
    <t>Sebago Lake - Marina Road</t>
  </si>
  <si>
    <t>Sebago Lake - Raymond Beach Ramp</t>
  </si>
  <si>
    <t>Sebago Lake - Standish Boat Launch</t>
  </si>
  <si>
    <t>Sebago Lake - State Park Sebago Lk</t>
  </si>
  <si>
    <t>Sheepscot Pond - Rt 3 Fish &amp; Game</t>
  </si>
  <si>
    <t>Silver Lake - Silver Lake Road</t>
  </si>
  <si>
    <t>St George Lake - Rt 3 St. George Lake</t>
  </si>
  <si>
    <t>Swan Lake - Arthur Farnham Ramp</t>
  </si>
  <si>
    <t>Thomas Pond - Rt 302 Thomas Pond</t>
  </si>
  <si>
    <t>Thompson Lake - Marina</t>
  </si>
  <si>
    <t>Thompson Lake - Pismo Beach</t>
  </si>
  <si>
    <t>Thompson Lake - Robinsons Marina</t>
  </si>
  <si>
    <t>Thompson Lake - The Landing Rt 121</t>
  </si>
  <si>
    <t>Threemile Pond - Threemile Pond Ramp Rt. 3</t>
  </si>
  <si>
    <t>Toddy Pond - Rts 1 &amp; 3 Toddy Ramp</t>
  </si>
  <si>
    <t>Togus Pond - Rt 105 Togus Pond Launch</t>
  </si>
  <si>
    <t>Torsey Lake - Old Kents Hill Road</t>
  </si>
  <si>
    <t>Trickey Pond - Rt 114 Trickey Boat Ramp</t>
  </si>
  <si>
    <t>Unity Pond - Kanokolus Boat Ramp</t>
  </si>
  <si>
    <t>Walker Pond - Walker Pond Landing</t>
  </si>
  <si>
    <t>Webber Pond - Webber Pond Road</t>
  </si>
  <si>
    <t>Wesserunsett Lake - East Madison</t>
  </si>
  <si>
    <t>Wilson Pond - Canal Street Town Landing</t>
  </si>
  <si>
    <t>Wilson Pond - Wilson Pond Road</t>
  </si>
  <si>
    <t>Woodbury Pond - Whippoorwill Road</t>
  </si>
  <si>
    <t>Woods Pond - Rt 117 Woods Pond</t>
  </si>
  <si>
    <t>Worthley Pond - Snowshoe Club</t>
  </si>
  <si>
    <t>Worthley Pond - Sunset Cove Launch</t>
  </si>
  <si>
    <t>Date</t>
  </si>
  <si>
    <t>Sponsoring_Organization</t>
  </si>
  <si>
    <t>Contact_Name</t>
  </si>
  <si>
    <t>Phone_Number</t>
  </si>
  <si>
    <t>Email_Address(es)</t>
  </si>
  <si>
    <t>Lake_Name_1</t>
  </si>
  <si>
    <t>Site_1</t>
  </si>
  <si>
    <t>Grant_Type_1</t>
  </si>
  <si>
    <t>INSP_1</t>
  </si>
  <si>
    <t>PLANTS_1</t>
  </si>
  <si>
    <t>INV_1</t>
  </si>
  <si>
    <t>VOL_HRS_1</t>
  </si>
  <si>
    <t>PAID_HRS_1</t>
  </si>
  <si>
    <t>Lake_Name_2</t>
  </si>
  <si>
    <t>Site_2</t>
  </si>
  <si>
    <t>Grant_Type_2</t>
  </si>
  <si>
    <t>INSP_2</t>
  </si>
  <si>
    <t>PLANTS_2</t>
  </si>
  <si>
    <t>INV_2</t>
  </si>
  <si>
    <t>VOL_HRS_2</t>
  </si>
  <si>
    <t>PAID_HRS_2</t>
  </si>
  <si>
    <t>Lake_Name_3</t>
  </si>
  <si>
    <t>Site_3</t>
  </si>
  <si>
    <t>Grant_Type_3</t>
  </si>
  <si>
    <t>INSP_3</t>
  </si>
  <si>
    <t>PLANTS_3</t>
  </si>
  <si>
    <t>INV_3</t>
  </si>
  <si>
    <t>VOL_HRS_3</t>
  </si>
  <si>
    <t>PAID_HRS_3</t>
  </si>
  <si>
    <t>Lake_Name_4</t>
  </si>
  <si>
    <t>Site_4</t>
  </si>
  <si>
    <t>Grant_Type_4</t>
  </si>
  <si>
    <t>INSP_4</t>
  </si>
  <si>
    <t>PLANTS_4</t>
  </si>
  <si>
    <t>INV_4</t>
  </si>
  <si>
    <t>VOL_HRS_4</t>
  </si>
  <si>
    <t>PAID_HRS_4</t>
  </si>
  <si>
    <t>Lake_Name_5</t>
  </si>
  <si>
    <t>Site_5</t>
  </si>
  <si>
    <t>Grant_Type_5</t>
  </si>
  <si>
    <t>INSP_5</t>
  </si>
  <si>
    <t>PLANTS_5</t>
  </si>
  <si>
    <t>INV_5</t>
  </si>
  <si>
    <t>VOL_HRS_5</t>
  </si>
  <si>
    <t>PAID_HRS_5</t>
  </si>
  <si>
    <t>Lake_Name_6</t>
  </si>
  <si>
    <t>Site_6</t>
  </si>
  <si>
    <t>Grant_Type_6</t>
  </si>
  <si>
    <t>INSP_6</t>
  </si>
  <si>
    <t>PLANTS_6</t>
  </si>
  <si>
    <t>INV_6</t>
  </si>
  <si>
    <t>VOL_HRS_6</t>
  </si>
  <si>
    <t>PAID_HRS_6</t>
  </si>
  <si>
    <t>Lake_Name_7</t>
  </si>
  <si>
    <t>Site_7</t>
  </si>
  <si>
    <t>Grant_Type_7</t>
  </si>
  <si>
    <t>INSP_7</t>
  </si>
  <si>
    <t>PLANTS_7</t>
  </si>
  <si>
    <t>INV_7</t>
  </si>
  <si>
    <t>VOL_HRS_7</t>
  </si>
  <si>
    <t>PAID_HRS_7</t>
  </si>
  <si>
    <t>Lake_Name_8</t>
  </si>
  <si>
    <t>Site_8</t>
  </si>
  <si>
    <t>Grant_Type_8</t>
  </si>
  <si>
    <t>INSP_8</t>
  </si>
  <si>
    <t>PLANTS_8</t>
  </si>
  <si>
    <t>INV_8</t>
  </si>
  <si>
    <t>VOL_HRS_8</t>
  </si>
  <si>
    <t>PAID_HRS_8</t>
  </si>
  <si>
    <t>Lake_Name_9</t>
  </si>
  <si>
    <t>Site_9</t>
  </si>
  <si>
    <t>Grant_Type_9</t>
  </si>
  <si>
    <t>INSP_9</t>
  </si>
  <si>
    <t>PLANTS_9</t>
  </si>
  <si>
    <t>INV_9</t>
  </si>
  <si>
    <t>VOL_HRS_9</t>
  </si>
  <si>
    <t>PAID_HRS_9</t>
  </si>
  <si>
    <t>Lake_Name_10</t>
  </si>
  <si>
    <t>Site_10</t>
  </si>
  <si>
    <t>Grant_Type_10</t>
  </si>
  <si>
    <t>INSP_10</t>
  </si>
  <si>
    <t>PLANTS_10</t>
  </si>
  <si>
    <t>INV_10</t>
  </si>
  <si>
    <t>VOL_HRS_10</t>
  </si>
  <si>
    <t>PAID_HRS_10</t>
  </si>
  <si>
    <t>Lake_Name_11</t>
  </si>
  <si>
    <t>Site_11</t>
  </si>
  <si>
    <t>Grant_Type_11</t>
  </si>
  <si>
    <t>INSP_11</t>
  </si>
  <si>
    <t>PLANTS_11</t>
  </si>
  <si>
    <t>INV_11</t>
  </si>
  <si>
    <t>VOL_HRS_11</t>
  </si>
  <si>
    <t>PAID_HRS_11</t>
  </si>
  <si>
    <t>Lake_Name_12</t>
  </si>
  <si>
    <t>Site_12</t>
  </si>
  <si>
    <t>Grant_Type_12</t>
  </si>
  <si>
    <t>INSP_12</t>
  </si>
  <si>
    <t>PLANTS_12</t>
  </si>
  <si>
    <t>INV_12</t>
  </si>
  <si>
    <t>VOL_HRS_12</t>
  </si>
  <si>
    <t>PAID_HRS_12</t>
  </si>
  <si>
    <t>Lake_Name_13</t>
  </si>
  <si>
    <t>Site_13</t>
  </si>
  <si>
    <t>Grant_Type_13</t>
  </si>
  <si>
    <t>INSP_13</t>
  </si>
  <si>
    <t>PLANTS_13</t>
  </si>
  <si>
    <t>INV_13</t>
  </si>
  <si>
    <t>VOL_HRS_13</t>
  </si>
  <si>
    <t>PAID_HRS_13</t>
  </si>
  <si>
    <t>Lake_Name_14</t>
  </si>
  <si>
    <t>Site_14</t>
  </si>
  <si>
    <t>Grant_Type_14</t>
  </si>
  <si>
    <t>INSP_14</t>
  </si>
  <si>
    <t>PLANTS_14</t>
  </si>
  <si>
    <t>INV_14</t>
  </si>
  <si>
    <t>VOL_HRS_14</t>
  </si>
  <si>
    <t>PAID_HRS_14</t>
  </si>
  <si>
    <t>Lake_Name_15</t>
  </si>
  <si>
    <t>Site_15</t>
  </si>
  <si>
    <t>Grant_Type_15</t>
  </si>
  <si>
    <t>INSP_15</t>
  </si>
  <si>
    <t>PLANTS_15</t>
  </si>
  <si>
    <t>INV_15</t>
  </si>
  <si>
    <t>VOL_HRS_15</t>
  </si>
  <si>
    <t>PAID_HRS_15</t>
  </si>
  <si>
    <t>Lake_Name_16</t>
  </si>
  <si>
    <t>Site_16</t>
  </si>
  <si>
    <t>Grant_Type_16</t>
  </si>
  <si>
    <t>INSP_16</t>
  </si>
  <si>
    <t>PLANTS_16</t>
  </si>
  <si>
    <t>INV_16</t>
  </si>
  <si>
    <t>VOL_HRS_16</t>
  </si>
  <si>
    <t>PAID_HRS_16</t>
  </si>
  <si>
    <t>Lake_Name_17</t>
  </si>
  <si>
    <t>Site_17</t>
  </si>
  <si>
    <t>Grant_Type_17</t>
  </si>
  <si>
    <t>INSP_17</t>
  </si>
  <si>
    <t>PLANTS_17</t>
  </si>
  <si>
    <t>INV_17</t>
  </si>
  <si>
    <t>VOL_HRS_17</t>
  </si>
  <si>
    <t>PAID_HRS_17</t>
  </si>
  <si>
    <t>Lake_Name_18</t>
  </si>
  <si>
    <t>Site_18</t>
  </si>
  <si>
    <t>Grant_Type_18</t>
  </si>
  <si>
    <t>INSP_18</t>
  </si>
  <si>
    <t>PLANTS_18</t>
  </si>
  <si>
    <t>INV_18</t>
  </si>
  <si>
    <t>VOL_HRS_18</t>
  </si>
  <si>
    <t>PAID_HRS_18</t>
  </si>
  <si>
    <t>Lake_Name_19</t>
  </si>
  <si>
    <t>Site_19</t>
  </si>
  <si>
    <t>Grant_Type_19</t>
  </si>
  <si>
    <t>INSP_19</t>
  </si>
  <si>
    <t>PLANTS_19</t>
  </si>
  <si>
    <t>INV_19</t>
  </si>
  <si>
    <t>VOL_HRS_19</t>
  </si>
  <si>
    <t>PAID_HRS_19</t>
  </si>
  <si>
    <t>Lake_Name_20</t>
  </si>
  <si>
    <t>Site_20</t>
  </si>
  <si>
    <t>Grant_Type_20</t>
  </si>
  <si>
    <t>INSP_20</t>
  </si>
  <si>
    <t>PLANTS_20</t>
  </si>
  <si>
    <t>INV_20</t>
  </si>
  <si>
    <t>VOL_HRS_20</t>
  </si>
  <si>
    <t>PAID_HRS_20</t>
  </si>
  <si>
    <t>T1_Total_INSP</t>
  </si>
  <si>
    <t>T1_Total_PLANTS</t>
  </si>
  <si>
    <t>T1_TOTAL_INV</t>
  </si>
  <si>
    <t>T1_TOTAL__VOL_HRS</t>
  </si>
  <si>
    <t>T1_TOTAL_PAID_HRS</t>
  </si>
  <si>
    <t>T2_TOTAL_COSTS</t>
  </si>
  <si>
    <t>T2_TOTAL_COSTS_GRANT</t>
  </si>
  <si>
    <t>T2_CASH_MATCH</t>
  </si>
  <si>
    <t>T3_TOTAL_VOL_HRS</t>
  </si>
  <si>
    <t>T4_CASH_MATCH</t>
  </si>
  <si>
    <t>T4_VOL_MATCH</t>
  </si>
  <si>
    <t>T4_NONCASH</t>
  </si>
  <si>
    <t>T4_TOTAL MATCH</t>
  </si>
  <si>
    <t>T5_AMT_GRANTED</t>
  </si>
  <si>
    <t>T5_AMT_1ST_PAYMENT</t>
  </si>
  <si>
    <t>T5_AMT_GRANT_SPENT</t>
  </si>
  <si>
    <t>T5_AMT_2ND_PAYMENT</t>
  </si>
  <si>
    <t>T6_TOTAL_MATCH</t>
  </si>
  <si>
    <t>T6_TOTAL GRANT</t>
  </si>
  <si>
    <t>T6_TOTAL PROJECT_COST</t>
  </si>
  <si>
    <t>COMMENTS</t>
  </si>
  <si>
    <t>Mileage @ .56/mile</t>
  </si>
  <si>
    <r>
      <t>Volunteer Match</t>
    </r>
    <r>
      <rPr>
        <b/>
        <sz val="12"/>
        <color indexed="8"/>
        <rFont val="Times New Roman"/>
        <family val="1"/>
      </rPr>
      <t xml:space="preserve"> = Total hours for each category in Table 3 at $32.99 per hour</t>
    </r>
  </si>
  <si>
    <t>Table 1.  Inspections per Lake &amp; Launch</t>
  </si>
  <si>
    <t>Write in any Lakes or Sites that are not in the menus in the lines below</t>
  </si>
  <si>
    <t>Lake Name (use the drop-down menu to choose your lake)</t>
  </si>
  <si>
    <t>Launch or Site Name (please list each site in a separate row - use the drop down menu, organized by lake name first)</t>
  </si>
  <si>
    <t>Direct/Competitive Grant (D or C in the drop-down menu)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</si>
</sst>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name val="Times New Roman"/>
      <family val="1"/>
    </font>
    <font>
      <b/>
      <u/>
      <sz val="14"/>
      <color indexed="8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u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u/>
      <sz val="12"/>
      <color indexed="8"/>
      <name val="Times New Roman"/>
      <family val="1"/>
    </font>
    <font>
      <b/>
      <u/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Protection="1"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vertical="center" wrapText="1"/>
      <protection locked="0"/>
    </xf>
    <xf numFmtId="0" fontId="19" fillId="0" borderId="0" xfId="0" applyFont="1" applyAlignment="1" applyProtection="1">
      <alignment horizontal="left" vertical="center" indent="5"/>
      <protection locked="0"/>
    </xf>
    <xf numFmtId="0" fontId="17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1" fontId="18" fillId="2" borderId="4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1" applyAlignment="1">
      <alignment vertical="center"/>
    </xf>
    <xf numFmtId="0" fontId="0" fillId="0" borderId="0" xfId="0" applyAlignment="1">
      <alignment horizontal="center"/>
    </xf>
    <xf numFmtId="0" fontId="19" fillId="0" borderId="0" xfId="0" applyFont="1" applyProtection="1">
      <protection locked="0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3" fontId="18" fillId="2" borderId="4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Border="1" applyAlignment="1" applyProtection="1">
      <alignment horizontal="center" vertical="center" wrapText="1"/>
      <protection locked="0"/>
    </xf>
    <xf numFmtId="3" fontId="19" fillId="0" borderId="4" xfId="0" applyNumberFormat="1" applyFont="1" applyBorder="1" applyAlignment="1" applyProtection="1">
      <alignment horizontal="center" vertical="center" wrapText="1"/>
      <protection locked="0"/>
    </xf>
    <xf numFmtId="3" fontId="19" fillId="0" borderId="1" xfId="0" applyNumberFormat="1" applyFont="1" applyBorder="1" applyAlignment="1" applyProtection="1">
      <alignment horizontal="center" vertical="center" wrapText="1"/>
      <protection locked="0"/>
    </xf>
    <xf numFmtId="165" fontId="19" fillId="0" borderId="1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 applyProtection="1">
      <alignment horizontal="center" vertical="center" wrapText="1"/>
      <protection locked="0"/>
    </xf>
    <xf numFmtId="165" fontId="18" fillId="2" borderId="4" xfId="0" applyNumberFormat="1" applyFont="1" applyFill="1" applyBorder="1" applyAlignment="1">
      <alignment horizontal="center" vertical="center" wrapText="1"/>
    </xf>
    <xf numFmtId="164" fontId="19" fillId="0" borderId="4" xfId="0" applyNumberFormat="1" applyFont="1" applyBorder="1" applyAlignment="1" applyProtection="1">
      <alignment horizontal="center" vertical="center" wrapText="1"/>
      <protection locked="0"/>
    </xf>
    <xf numFmtId="164" fontId="19" fillId="0" borderId="4" xfId="0" applyNumberFormat="1" applyFont="1" applyBorder="1" applyAlignment="1">
      <alignment horizontal="center" vertical="center" wrapText="1"/>
    </xf>
    <xf numFmtId="165" fontId="18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0" borderId="2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165" fontId="18" fillId="0" borderId="4" xfId="0" applyNumberFormat="1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0" fontId="22" fillId="0" borderId="6" xfId="0" applyFont="1" applyBorder="1" applyAlignment="1" applyProtection="1">
      <alignment vertical="center"/>
      <protection locked="0"/>
    </xf>
    <xf numFmtId="14" fontId="22" fillId="0" borderId="9" xfId="0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left"/>
    </xf>
    <xf numFmtId="0" fontId="18" fillId="0" borderId="7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1" fillId="0" borderId="9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8" fillId="0" borderId="7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2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" fontId="19" fillId="0" borderId="6" xfId="0" applyNumberFormat="1" applyFont="1" applyBorder="1" applyAlignment="1" applyProtection="1">
      <alignment vertical="center" wrapText="1"/>
      <protection locked="0"/>
    </xf>
    <xf numFmtId="0" fontId="18" fillId="2" borderId="5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8" fillId="3" borderId="5" xfId="0" applyFont="1" applyFill="1" applyBorder="1" applyAlignment="1">
      <alignment vertical="center" wrapText="1"/>
    </xf>
    <xf numFmtId="0" fontId="18" fillId="3" borderId="6" xfId="0" applyFont="1" applyFill="1" applyBorder="1" applyAlignment="1">
      <alignment vertical="center" wrapText="1"/>
    </xf>
    <xf numFmtId="0" fontId="19" fillId="0" borderId="5" xfId="0" applyFont="1" applyBorder="1" applyAlignment="1" applyProtection="1">
      <alignment vertical="center" wrapText="1"/>
      <protection locked="0"/>
    </xf>
    <xf numFmtId="0" fontId="21" fillId="0" borderId="7" xfId="0" applyFont="1" applyBorder="1" applyAlignment="1">
      <alignment vertical="center" wrapText="1"/>
    </xf>
    <xf numFmtId="0" fontId="0" fillId="0" borderId="11" xfId="0" applyBorder="1" applyAlignment="1" applyProtection="1">
      <alignment wrapText="1"/>
      <protection locked="0"/>
    </xf>
    <xf numFmtId="0" fontId="23" fillId="0" borderId="12" xfId="0" applyFont="1" applyBorder="1" applyAlignment="1">
      <alignment vertical="center" wrapText="1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2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3" fontId="19" fillId="0" borderId="0" xfId="0" applyNumberFormat="1" applyFont="1" applyAlignment="1" applyProtection="1">
      <alignment horizontal="center" vertical="center" wrapText="1"/>
      <protection locked="0"/>
    </xf>
    <xf numFmtId="1" fontId="19" fillId="0" borderId="0" xfId="0" applyNumberFormat="1" applyFont="1" applyAlignment="1" applyProtection="1">
      <alignment horizontal="center" vertical="center" wrapText="1"/>
      <protection locked="0"/>
    </xf>
    <xf numFmtId="3" fontId="19" fillId="0" borderId="3" xfId="0" applyNumberFormat="1" applyFont="1" applyBorder="1" applyAlignment="1" applyProtection="1">
      <alignment horizontal="center" vertical="center" wrapText="1"/>
      <protection locked="0"/>
    </xf>
    <xf numFmtId="1" fontId="19" fillId="0" borderId="3" xfId="0" applyNumberFormat="1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20" fillId="0" borderId="4" xfId="0" applyFont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y@mainelake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03"/>
  <sheetViews>
    <sheetView tabSelected="1" topLeftCell="A68" zoomScaleNormal="100" zoomScalePageLayoutView="75" workbookViewId="0">
      <selection activeCell="B74" sqref="B74"/>
    </sheetView>
  </sheetViews>
  <sheetFormatPr defaultColWidth="8.88671875" defaultRowHeight="14.4" x14ac:dyDescent="0.3"/>
  <cols>
    <col min="1" max="1" width="51.6640625" style="1" customWidth="1"/>
    <col min="2" max="2" width="44.44140625" style="1" customWidth="1"/>
    <col min="3" max="3" width="20.21875" style="1" customWidth="1"/>
    <col min="4" max="4" width="21.5546875" style="1" customWidth="1"/>
    <col min="5" max="5" width="16.88671875" style="1" customWidth="1"/>
    <col min="6" max="6" width="19.33203125" style="1" customWidth="1"/>
    <col min="7" max="7" width="11.6640625" style="1" customWidth="1"/>
    <col min="8" max="8" width="11" style="1" customWidth="1"/>
    <col min="9" max="16384" width="8.88671875" style="1"/>
  </cols>
  <sheetData>
    <row r="2" spans="1:8" ht="17.399999999999999" x14ac:dyDescent="0.3">
      <c r="B2"/>
      <c r="C2" s="7" t="s">
        <v>20</v>
      </c>
      <c r="D2"/>
    </row>
    <row r="3" spans="1:8" ht="17.399999999999999" x14ac:dyDescent="0.3">
      <c r="B3" s="7"/>
      <c r="C3" s="7" t="s">
        <v>232</v>
      </c>
      <c r="D3"/>
    </row>
    <row r="4" spans="1:8" ht="17.399999999999999" x14ac:dyDescent="0.3">
      <c r="B4" s="2"/>
      <c r="C4" s="2"/>
    </row>
    <row r="5" spans="1:8" ht="18" customHeight="1" thickBot="1" x14ac:dyDescent="0.35">
      <c r="A5" s="28" t="s">
        <v>21</v>
      </c>
      <c r="B5" s="48"/>
      <c r="C5"/>
      <c r="D5"/>
    </row>
    <row r="6" spans="1:8" ht="18" customHeight="1" thickBot="1" x14ac:dyDescent="0.35">
      <c r="A6" s="28" t="s">
        <v>22</v>
      </c>
      <c r="B6" s="47"/>
    </row>
    <row r="7" spans="1:8" ht="18" customHeight="1" thickBot="1" x14ac:dyDescent="0.35">
      <c r="A7" s="28" t="s">
        <v>23</v>
      </c>
      <c r="B7" s="47"/>
      <c r="C7"/>
      <c r="D7"/>
    </row>
    <row r="8" spans="1:8" ht="18" customHeight="1" thickBot="1" x14ac:dyDescent="0.35">
      <c r="A8" s="28" t="s">
        <v>45</v>
      </c>
      <c r="B8" s="47"/>
      <c r="C8"/>
      <c r="D8"/>
    </row>
    <row r="9" spans="1:8" ht="18" customHeight="1" thickBot="1" x14ac:dyDescent="0.35">
      <c r="A9" s="28" t="s">
        <v>75</v>
      </c>
      <c r="B9" s="47"/>
      <c r="C9"/>
      <c r="D9"/>
    </row>
    <row r="10" spans="1:8" ht="18.600000000000001" thickBot="1" x14ac:dyDescent="0.35">
      <c r="A10" s="29"/>
      <c r="B10" s="47"/>
      <c r="C10"/>
      <c r="D10"/>
    </row>
    <row r="11" spans="1:8" ht="17.399999999999999" x14ac:dyDescent="0.3">
      <c r="A11" s="3"/>
      <c r="B11"/>
      <c r="C11"/>
      <c r="D11"/>
    </row>
    <row r="12" spans="1:8" ht="16.2" thickBot="1" x14ac:dyDescent="0.35">
      <c r="A12" s="53" t="s">
        <v>546</v>
      </c>
      <c r="B12" s="52"/>
      <c r="C12" s="52"/>
      <c r="D12" s="52"/>
      <c r="E12" s="52"/>
      <c r="F12" s="52"/>
      <c r="G12" s="52"/>
      <c r="H12" s="52"/>
    </row>
    <row r="13" spans="1:8" ht="78" customHeight="1" thickBot="1" x14ac:dyDescent="0.35">
      <c r="A13" s="50" t="s">
        <v>548</v>
      </c>
      <c r="B13" s="50" t="s">
        <v>549</v>
      </c>
      <c r="C13" s="50" t="s">
        <v>550</v>
      </c>
      <c r="D13" s="50" t="s">
        <v>16</v>
      </c>
      <c r="E13" s="50" t="s">
        <v>14</v>
      </c>
      <c r="F13" s="51" t="s">
        <v>233</v>
      </c>
      <c r="G13" s="50" t="s">
        <v>24</v>
      </c>
      <c r="H13" s="50" t="s">
        <v>35</v>
      </c>
    </row>
    <row r="14" spans="1:8" ht="16.2" thickBot="1" x14ac:dyDescent="0.35">
      <c r="A14" s="4"/>
      <c r="B14" s="82"/>
      <c r="C14" s="82"/>
      <c r="D14" s="82"/>
      <c r="E14" s="82"/>
      <c r="F14" s="83"/>
      <c r="G14" s="82"/>
      <c r="H14" s="82"/>
    </row>
    <row r="15" spans="1:8" ht="16.2" thickBot="1" x14ac:dyDescent="0.35">
      <c r="A15" s="4"/>
      <c r="B15" s="82"/>
      <c r="C15" s="82"/>
      <c r="D15" s="84"/>
      <c r="E15" s="84"/>
      <c r="F15" s="85"/>
      <c r="G15" s="84"/>
      <c r="H15" s="84"/>
    </row>
    <row r="16" spans="1:8" ht="16.2" thickBot="1" x14ac:dyDescent="0.35">
      <c r="A16" s="4"/>
      <c r="B16" s="82"/>
      <c r="C16" s="82"/>
      <c r="D16" s="84"/>
      <c r="E16" s="84"/>
      <c r="F16" s="85"/>
      <c r="G16" s="84"/>
      <c r="H16" s="84"/>
    </row>
    <row r="17" spans="1:8" ht="16.2" thickBot="1" x14ac:dyDescent="0.35">
      <c r="A17" s="4"/>
      <c r="B17" s="82"/>
      <c r="C17" s="82"/>
      <c r="D17" s="84"/>
      <c r="E17" s="84"/>
      <c r="F17" s="85"/>
      <c r="G17" s="84"/>
      <c r="H17" s="84"/>
    </row>
    <row r="18" spans="1:8" ht="16.2" thickBot="1" x14ac:dyDescent="0.35">
      <c r="A18" s="4"/>
      <c r="B18" s="82"/>
      <c r="C18" s="82"/>
      <c r="D18" s="84"/>
      <c r="E18" s="84"/>
      <c r="F18" s="85"/>
      <c r="G18" s="84"/>
      <c r="H18" s="84"/>
    </row>
    <row r="19" spans="1:8" ht="16.2" thickBot="1" x14ac:dyDescent="0.35">
      <c r="A19" s="4"/>
      <c r="B19" s="82"/>
      <c r="C19" s="82"/>
      <c r="D19" s="84"/>
      <c r="E19" s="84"/>
      <c r="F19" s="85"/>
      <c r="G19" s="84"/>
      <c r="H19" s="84"/>
    </row>
    <row r="20" spans="1:8" ht="16.2" thickBot="1" x14ac:dyDescent="0.35">
      <c r="A20" s="4"/>
      <c r="B20" s="82"/>
      <c r="C20" s="82"/>
      <c r="D20" s="84"/>
      <c r="E20" s="84"/>
      <c r="F20" s="85"/>
      <c r="G20" s="84"/>
      <c r="H20" s="84"/>
    </row>
    <row r="21" spans="1:8" ht="16.2" thickBot="1" x14ac:dyDescent="0.35">
      <c r="A21" s="4"/>
      <c r="B21" s="82"/>
      <c r="C21" s="82"/>
      <c r="D21" s="84"/>
      <c r="E21" s="84"/>
      <c r="F21" s="85"/>
      <c r="G21" s="84"/>
      <c r="H21" s="84"/>
    </row>
    <row r="22" spans="1:8" ht="16.2" thickBot="1" x14ac:dyDescent="0.35">
      <c r="A22" s="4"/>
      <c r="B22" s="82"/>
      <c r="C22" s="82"/>
      <c r="D22" s="33"/>
      <c r="E22" s="32"/>
      <c r="F22" s="32"/>
      <c r="G22" s="32"/>
      <c r="H22" s="32"/>
    </row>
    <row r="23" spans="1:8" ht="16.2" thickBot="1" x14ac:dyDescent="0.35">
      <c r="A23" s="4"/>
      <c r="B23" s="82"/>
      <c r="C23" s="82"/>
      <c r="D23" s="34"/>
      <c r="E23" s="18"/>
      <c r="F23" s="18"/>
      <c r="G23" s="18"/>
      <c r="H23" s="18"/>
    </row>
    <row r="24" spans="1:8" ht="16.2" thickBot="1" x14ac:dyDescent="0.35">
      <c r="A24" s="4"/>
      <c r="B24" s="82"/>
      <c r="C24" s="82"/>
      <c r="D24" s="33"/>
      <c r="E24" s="32"/>
      <c r="F24" s="32"/>
      <c r="G24" s="32"/>
      <c r="H24" s="32"/>
    </row>
    <row r="25" spans="1:8" ht="16.2" thickBot="1" x14ac:dyDescent="0.35">
      <c r="A25" s="4"/>
      <c r="B25" s="82"/>
      <c r="C25" s="82"/>
      <c r="D25" s="33"/>
      <c r="E25" s="32"/>
      <c r="F25" s="32"/>
      <c r="G25" s="32"/>
      <c r="H25" s="32"/>
    </row>
    <row r="26" spans="1:8" ht="16.2" thickBot="1" x14ac:dyDescent="0.35">
      <c r="A26" s="4"/>
      <c r="B26" s="82"/>
      <c r="C26" s="82"/>
      <c r="D26" s="33"/>
      <c r="E26" s="32"/>
      <c r="F26" s="32"/>
      <c r="G26" s="32"/>
      <c r="H26" s="32"/>
    </row>
    <row r="27" spans="1:8" ht="16.2" thickBot="1" x14ac:dyDescent="0.35">
      <c r="A27" s="4"/>
      <c r="B27" s="82"/>
      <c r="C27" s="82"/>
      <c r="D27" s="79"/>
      <c r="E27" s="80"/>
      <c r="F27" s="80"/>
      <c r="G27" s="80"/>
      <c r="H27" s="80"/>
    </row>
    <row r="28" spans="1:8" ht="16.2" thickBot="1" x14ac:dyDescent="0.35">
      <c r="A28" s="4"/>
      <c r="B28" s="82"/>
      <c r="C28" s="82"/>
      <c r="D28" s="33"/>
      <c r="E28" s="32"/>
      <c r="F28" s="32"/>
      <c r="G28" s="32"/>
      <c r="H28" s="32"/>
    </row>
    <row r="29" spans="1:8" ht="31.8" thickBot="1" x14ac:dyDescent="0.35">
      <c r="A29" s="81" t="s">
        <v>547</v>
      </c>
      <c r="B29" s="29"/>
      <c r="C29" s="29"/>
      <c r="D29" s="77"/>
      <c r="E29" s="78"/>
      <c r="F29" s="78"/>
      <c r="G29" s="78"/>
      <c r="H29" s="78"/>
    </row>
    <row r="30" spans="1:8" ht="16.2" thickBot="1" x14ac:dyDescent="0.35">
      <c r="A30" s="4"/>
      <c r="B30" s="82"/>
      <c r="C30" s="82"/>
      <c r="D30" s="79"/>
      <c r="E30" s="80"/>
      <c r="F30" s="80"/>
      <c r="G30" s="80"/>
      <c r="H30" s="80"/>
    </row>
    <row r="31" spans="1:8" ht="16.2" thickBot="1" x14ac:dyDescent="0.35">
      <c r="A31" s="4"/>
      <c r="B31" s="82"/>
      <c r="C31" s="82"/>
      <c r="D31" s="33"/>
      <c r="E31" s="32"/>
      <c r="F31" s="32"/>
      <c r="G31" s="32"/>
      <c r="H31" s="32"/>
    </row>
    <row r="32" spans="1:8" ht="18" customHeight="1" thickBot="1" x14ac:dyDescent="0.35">
      <c r="A32" s="4"/>
      <c r="B32" s="82"/>
      <c r="C32" s="82"/>
      <c r="D32" s="33"/>
      <c r="E32" s="32"/>
      <c r="F32" s="32"/>
      <c r="G32" s="32"/>
      <c r="H32" s="32"/>
    </row>
    <row r="33" spans="1:8" ht="18" customHeight="1" thickBot="1" x14ac:dyDescent="0.35">
      <c r="A33" s="4"/>
      <c r="B33" s="82"/>
      <c r="C33" s="82"/>
      <c r="D33" s="33"/>
      <c r="E33" s="32"/>
      <c r="F33" s="32"/>
      <c r="G33" s="32"/>
      <c r="H33" s="32"/>
    </row>
    <row r="34" spans="1:8" ht="18" customHeight="1" thickBot="1" x14ac:dyDescent="0.35">
      <c r="A34" s="4"/>
      <c r="B34" s="82"/>
      <c r="C34" s="82"/>
      <c r="D34" s="33"/>
      <c r="E34" s="32"/>
      <c r="F34" s="32"/>
      <c r="G34" s="32"/>
      <c r="H34" s="32"/>
    </row>
    <row r="35" spans="1:8" ht="18" customHeight="1" thickBot="1" x14ac:dyDescent="0.35">
      <c r="A35" s="30" t="s">
        <v>49</v>
      </c>
      <c r="B35" s="42"/>
      <c r="C35" s="42"/>
      <c r="D35" s="31">
        <f>SUM(D14:D34)</f>
        <v>0</v>
      </c>
      <c r="E35" s="31">
        <f t="shared" ref="E35:H35" si="0">SUM(E14:E34)</f>
        <v>0</v>
      </c>
      <c r="F35" s="31">
        <f t="shared" si="0"/>
        <v>0</v>
      </c>
      <c r="G35" s="31">
        <f t="shared" si="0"/>
        <v>0</v>
      </c>
      <c r="H35" s="31">
        <f t="shared" si="0"/>
        <v>0</v>
      </c>
    </row>
    <row r="36" spans="1:8" ht="18" customHeight="1" x14ac:dyDescent="0.3">
      <c r="A36" s="14"/>
    </row>
    <row r="37" spans="1:8" ht="18" customHeight="1" x14ac:dyDescent="0.3">
      <c r="A37" s="2"/>
    </row>
    <row r="38" spans="1:8" ht="109.8" thickBot="1" x14ac:dyDescent="0.35">
      <c r="A38" s="20" t="s">
        <v>61</v>
      </c>
      <c r="B38" s="20"/>
      <c r="C38" s="20"/>
      <c r="D38" s="20"/>
      <c r="E38" s="20"/>
      <c r="F38" s="20"/>
    </row>
    <row r="39" spans="1:8" ht="16.2" thickBot="1" x14ac:dyDescent="0.35">
      <c r="A39" s="4"/>
      <c r="B39" s="8" t="s">
        <v>0</v>
      </c>
      <c r="C39" s="8" t="s">
        <v>1</v>
      </c>
      <c r="D39" s="8" t="s">
        <v>2</v>
      </c>
      <c r="E39" s="8" t="s">
        <v>3</v>
      </c>
      <c r="F39" s="8" t="s">
        <v>4</v>
      </c>
    </row>
    <row r="40" spans="1:8" ht="64.8" thickBot="1" x14ac:dyDescent="0.35">
      <c r="A40" s="13" t="s">
        <v>38</v>
      </c>
      <c r="B40" s="9" t="s">
        <v>46</v>
      </c>
      <c r="C40" s="9" t="s">
        <v>47</v>
      </c>
      <c r="D40" s="9" t="s">
        <v>5</v>
      </c>
      <c r="E40" s="10" t="s">
        <v>36</v>
      </c>
      <c r="F40" s="9" t="s">
        <v>37</v>
      </c>
    </row>
    <row r="41" spans="1:8" ht="18" customHeight="1" thickBot="1" x14ac:dyDescent="0.35">
      <c r="A41" s="11" t="s">
        <v>39</v>
      </c>
      <c r="B41" s="32"/>
      <c r="C41" s="38"/>
      <c r="D41" s="35">
        <f t="shared" ref="D41:D46" si="1">B41*C41</f>
        <v>0</v>
      </c>
      <c r="E41" s="36"/>
      <c r="F41" s="35">
        <f>D41-E41</f>
        <v>0</v>
      </c>
    </row>
    <row r="42" spans="1:8" ht="18" customHeight="1" thickBot="1" x14ac:dyDescent="0.35">
      <c r="A42" s="11" t="s">
        <v>40</v>
      </c>
      <c r="B42" s="32"/>
      <c r="C42" s="38"/>
      <c r="D42" s="35">
        <f t="shared" si="1"/>
        <v>0</v>
      </c>
      <c r="E42" s="36"/>
      <c r="F42" s="35">
        <f>D42-E42</f>
        <v>0</v>
      </c>
    </row>
    <row r="43" spans="1:8" ht="18.45" customHeight="1" thickBot="1" x14ac:dyDescent="0.35">
      <c r="A43" s="11" t="s">
        <v>41</v>
      </c>
      <c r="B43" s="32"/>
      <c r="C43" s="38"/>
      <c r="D43" s="35">
        <f t="shared" si="1"/>
        <v>0</v>
      </c>
      <c r="E43" s="36"/>
      <c r="F43" s="35">
        <f>D43-E43</f>
        <v>0</v>
      </c>
    </row>
    <row r="44" spans="1:8" ht="18.600000000000001" customHeight="1" thickBot="1" x14ac:dyDescent="0.35">
      <c r="A44" s="11" t="s">
        <v>42</v>
      </c>
      <c r="B44" s="32"/>
      <c r="C44" s="38"/>
      <c r="D44" s="35">
        <f t="shared" si="1"/>
        <v>0</v>
      </c>
      <c r="E44" s="36"/>
      <c r="F44" s="35">
        <f>D44-E44</f>
        <v>0</v>
      </c>
    </row>
    <row r="45" spans="1:8" ht="16.2" thickBot="1" x14ac:dyDescent="0.35">
      <c r="A45" s="11" t="s">
        <v>6</v>
      </c>
      <c r="B45" s="32"/>
      <c r="C45" s="38"/>
      <c r="D45" s="35">
        <f t="shared" si="1"/>
        <v>0</v>
      </c>
      <c r="E45" s="36"/>
      <c r="F45" s="35">
        <f t="shared" ref="F45" si="2">D45-E45</f>
        <v>0</v>
      </c>
    </row>
    <row r="46" spans="1:8" ht="16.2" thickBot="1" x14ac:dyDescent="0.35">
      <c r="A46" s="12" t="s">
        <v>544</v>
      </c>
      <c r="B46" s="32"/>
      <c r="C46" s="39">
        <v>0.56000000000000005</v>
      </c>
      <c r="D46" s="35">
        <f t="shared" si="1"/>
        <v>0</v>
      </c>
      <c r="E46" s="36"/>
      <c r="F46" s="35">
        <f>D46-E46</f>
        <v>0</v>
      </c>
    </row>
    <row r="47" spans="1:8" ht="16.2" thickBot="1" x14ac:dyDescent="0.35">
      <c r="A47" s="11" t="s">
        <v>7</v>
      </c>
      <c r="B47" s="15" t="s">
        <v>25</v>
      </c>
      <c r="C47" s="15" t="s">
        <v>25</v>
      </c>
      <c r="D47" s="36"/>
      <c r="E47" s="36"/>
      <c r="F47" s="35">
        <f>D47-E47</f>
        <v>0</v>
      </c>
    </row>
    <row r="48" spans="1:8" ht="18" customHeight="1" thickBot="1" x14ac:dyDescent="0.35">
      <c r="A48" s="11" t="s">
        <v>8</v>
      </c>
      <c r="B48" s="15" t="s">
        <v>25</v>
      </c>
      <c r="C48" s="15" t="s">
        <v>25</v>
      </c>
      <c r="D48" s="36"/>
      <c r="E48" s="36"/>
      <c r="F48" s="35">
        <f>D48-E48</f>
        <v>0</v>
      </c>
    </row>
    <row r="49" spans="1:6" ht="63.6" customHeight="1" thickBot="1" x14ac:dyDescent="0.35">
      <c r="A49" s="43" t="s">
        <v>71</v>
      </c>
      <c r="B49" s="32"/>
      <c r="C49" s="38"/>
      <c r="D49" s="36">
        <f>B49*C49</f>
        <v>0</v>
      </c>
      <c r="E49" s="36"/>
      <c r="F49" s="35">
        <f>D49-E49</f>
        <v>0</v>
      </c>
    </row>
    <row r="50" spans="1:6" ht="16.2" thickBot="1" x14ac:dyDescent="0.35">
      <c r="A50" s="61" t="s">
        <v>48</v>
      </c>
      <c r="B50" s="62"/>
      <c r="C50" s="63"/>
      <c r="D50" s="37">
        <f>SUM(D41:D49)</f>
        <v>0</v>
      </c>
      <c r="E50" s="37">
        <f>SUM(E41:E49)</f>
        <v>0</v>
      </c>
      <c r="F50" s="45">
        <f>SUM(F41:F49)</f>
        <v>0</v>
      </c>
    </row>
    <row r="51" spans="1:6" ht="15.6" customHeight="1" x14ac:dyDescent="0.3"/>
    <row r="52" spans="1:6" ht="15.6" x14ac:dyDescent="0.3">
      <c r="A52" s="6"/>
    </row>
    <row r="53" spans="1:6" ht="57.6" thickBot="1" x14ac:dyDescent="0.35">
      <c r="A53" s="73" t="s">
        <v>62</v>
      </c>
      <c r="B53" s="20"/>
      <c r="C53" s="20"/>
      <c r="D53" s="20"/>
      <c r="E53" s="20"/>
    </row>
    <row r="54" spans="1:6" ht="55.8" thickBot="1" x14ac:dyDescent="0.35">
      <c r="A54" s="21" t="s">
        <v>15</v>
      </c>
      <c r="B54" s="58" t="s">
        <v>9</v>
      </c>
      <c r="C54" s="16" t="s">
        <v>57</v>
      </c>
      <c r="D54" s="20"/>
      <c r="E54" s="20"/>
    </row>
    <row r="55" spans="1:6" ht="16.2" thickBot="1" x14ac:dyDescent="0.35">
      <c r="A55" s="11" t="s">
        <v>72</v>
      </c>
      <c r="B55" s="60"/>
      <c r="C55" s="17">
        <f>G35</f>
        <v>0</v>
      </c>
      <c r="D55" s="20"/>
      <c r="E55" s="20"/>
    </row>
    <row r="56" spans="1:6" ht="16.2" thickBot="1" x14ac:dyDescent="0.35">
      <c r="A56" s="11" t="s">
        <v>10</v>
      </c>
      <c r="B56" s="60"/>
      <c r="C56" s="18"/>
      <c r="D56" s="20"/>
      <c r="E56" s="20"/>
    </row>
    <row r="57" spans="1:6" ht="57.6" customHeight="1" thickBot="1" x14ac:dyDescent="0.35">
      <c r="A57" s="43" t="s">
        <v>58</v>
      </c>
      <c r="B57" s="60"/>
      <c r="C57" s="18"/>
      <c r="D57" s="20"/>
      <c r="E57" s="20"/>
    </row>
    <row r="58" spans="1:6" ht="16.2" thickBot="1" x14ac:dyDescent="0.35">
      <c r="A58" s="19" t="s">
        <v>50</v>
      </c>
      <c r="B58" s="61"/>
      <c r="C58" s="19">
        <f>C55+C56+C57</f>
        <v>0</v>
      </c>
      <c r="D58" s="20"/>
      <c r="E58" s="20"/>
    </row>
    <row r="59" spans="1:6" ht="18" customHeight="1" x14ac:dyDescent="0.3">
      <c r="A59" s="6"/>
    </row>
    <row r="60" spans="1:6" ht="18" customHeight="1" x14ac:dyDescent="0.3"/>
    <row r="61" spans="1:6" ht="94.2" thickBot="1" x14ac:dyDescent="0.35">
      <c r="A61" s="20" t="s">
        <v>43</v>
      </c>
      <c r="B61" s="20"/>
      <c r="C61" s="20"/>
      <c r="D61" s="20"/>
      <c r="E61" s="20"/>
      <c r="F61" s="20"/>
    </row>
    <row r="62" spans="1:6" ht="18" customHeight="1" thickBot="1" x14ac:dyDescent="0.35">
      <c r="A62" s="50"/>
      <c r="B62" s="58" t="s">
        <v>0</v>
      </c>
      <c r="C62" s="8" t="s">
        <v>1</v>
      </c>
      <c r="D62" s="8" t="s">
        <v>2</v>
      </c>
      <c r="E62" s="8" t="s">
        <v>3</v>
      </c>
      <c r="F62" s="8" t="s">
        <v>4</v>
      </c>
    </row>
    <row r="63" spans="1:6" ht="90" customHeight="1" thickBot="1" x14ac:dyDescent="0.35">
      <c r="A63" s="41" t="s">
        <v>17</v>
      </c>
      <c r="B63" s="69" t="s">
        <v>18</v>
      </c>
      <c r="C63" s="50" t="s">
        <v>44</v>
      </c>
      <c r="D63" s="56" t="s">
        <v>545</v>
      </c>
      <c r="E63" s="56" t="s">
        <v>19</v>
      </c>
      <c r="F63" s="54" t="s">
        <v>51</v>
      </c>
    </row>
    <row r="64" spans="1:6" ht="16.2" thickBot="1" x14ac:dyDescent="0.35">
      <c r="A64" s="11" t="s">
        <v>11</v>
      </c>
      <c r="B64" s="66"/>
      <c r="C64" s="35">
        <f>SUM(F41:F44)</f>
        <v>0</v>
      </c>
      <c r="D64" s="35">
        <f>C55*32.99</f>
        <v>0</v>
      </c>
      <c r="E64" s="36"/>
      <c r="F64" s="55"/>
    </row>
    <row r="65" spans="1:6" ht="16.2" thickBot="1" x14ac:dyDescent="0.35">
      <c r="A65" s="11" t="s">
        <v>12</v>
      </c>
      <c r="B65" s="66"/>
      <c r="C65" s="35">
        <f>F45</f>
        <v>0</v>
      </c>
      <c r="D65" s="35">
        <f>C56*32.99</f>
        <v>0</v>
      </c>
      <c r="E65" s="36"/>
      <c r="F65" s="55"/>
    </row>
    <row r="66" spans="1:6" ht="16.2" thickBot="1" x14ac:dyDescent="0.35">
      <c r="A66" s="11" t="s">
        <v>13</v>
      </c>
      <c r="B66" s="66"/>
      <c r="C66" s="35">
        <f>F47</f>
        <v>0</v>
      </c>
      <c r="D66" s="35"/>
      <c r="E66" s="36"/>
      <c r="F66" s="55"/>
    </row>
    <row r="67" spans="1:6" ht="59.4" customHeight="1" thickBot="1" x14ac:dyDescent="0.35">
      <c r="A67" s="11" t="s">
        <v>73</v>
      </c>
      <c r="B67" s="66"/>
      <c r="C67" s="35">
        <f>SUM(F48:F49)</f>
        <v>0</v>
      </c>
      <c r="D67" s="35">
        <f>C57*32.99</f>
        <v>0</v>
      </c>
      <c r="E67" s="36"/>
      <c r="F67" s="55"/>
    </row>
    <row r="68" spans="1:6" ht="20.399999999999999" customHeight="1" thickBot="1" x14ac:dyDescent="0.35">
      <c r="A68" s="5" t="s">
        <v>28</v>
      </c>
      <c r="B68" s="66"/>
      <c r="C68" s="36"/>
      <c r="D68" s="36"/>
      <c r="E68" s="36"/>
      <c r="F68" s="55"/>
    </row>
    <row r="69" spans="1:6" ht="24" customHeight="1" thickBot="1" x14ac:dyDescent="0.35">
      <c r="A69" s="64" t="s">
        <v>52</v>
      </c>
      <c r="B69" s="65"/>
      <c r="C69" s="40">
        <f>SUM(C64:C68)</f>
        <v>0</v>
      </c>
      <c r="D69" s="37">
        <f>SUM(D64:D68)</f>
        <v>0</v>
      </c>
      <c r="E69" s="37">
        <f>SUM(E66:E68)</f>
        <v>0</v>
      </c>
      <c r="F69" s="37">
        <f>SUM(C69:E69)</f>
        <v>0</v>
      </c>
    </row>
    <row r="70" spans="1:6" ht="23.4" customHeight="1" x14ac:dyDescent="0.3"/>
    <row r="72" spans="1:6" ht="40.799999999999997" customHeight="1" thickBot="1" x14ac:dyDescent="0.35">
      <c r="A72" s="20" t="s">
        <v>56</v>
      </c>
      <c r="B72" s="22"/>
      <c r="C72" s="22"/>
      <c r="D72" s="74"/>
      <c r="E72"/>
    </row>
    <row r="73" spans="1:6" ht="78.599999999999994" thickBot="1" x14ac:dyDescent="0.35">
      <c r="A73" s="57" t="s">
        <v>65</v>
      </c>
      <c r="B73" s="50" t="s">
        <v>55</v>
      </c>
      <c r="C73" s="50" t="s">
        <v>63</v>
      </c>
      <c r="D73" s="50" t="s">
        <v>74</v>
      </c>
    </row>
    <row r="74" spans="1:6" ht="16.2" thickBot="1" x14ac:dyDescent="0.35">
      <c r="A74" s="86"/>
      <c r="B74" s="86" t="s">
        <v>69</v>
      </c>
      <c r="C74" s="46">
        <f>E50</f>
        <v>0</v>
      </c>
      <c r="D74" s="46" t="e">
        <f>IF(C74-A74&gt;0, A74-B74,C74-B74)</f>
        <v>#VALUE!</v>
      </c>
    </row>
    <row r="77" spans="1:6" ht="30" thickBot="1" x14ac:dyDescent="0.35">
      <c r="A77" s="75" t="s">
        <v>64</v>
      </c>
      <c r="B77" s="76"/>
      <c r="C77" s="76"/>
    </row>
    <row r="78" spans="1:6" ht="16.2" thickBot="1" x14ac:dyDescent="0.35">
      <c r="A78" s="58" t="s">
        <v>53</v>
      </c>
      <c r="B78" s="59"/>
      <c r="C78" s="40">
        <f>F69</f>
        <v>0</v>
      </c>
    </row>
    <row r="79" spans="1:6" ht="16.2" thickBot="1" x14ac:dyDescent="0.35">
      <c r="A79" s="58" t="s">
        <v>26</v>
      </c>
      <c r="B79" s="59"/>
      <c r="C79" s="40">
        <f>E50</f>
        <v>0</v>
      </c>
    </row>
    <row r="80" spans="1:6" ht="16.2" thickBot="1" x14ac:dyDescent="0.35">
      <c r="A80" s="58" t="s">
        <v>54</v>
      </c>
      <c r="B80" s="59"/>
      <c r="C80" s="40">
        <f>SUM(C78:C79)</f>
        <v>0</v>
      </c>
    </row>
    <row r="83" spans="1:8" ht="31.2" x14ac:dyDescent="0.3">
      <c r="A83" s="20" t="s">
        <v>27</v>
      </c>
    </row>
    <row r="84" spans="1:8" ht="15" thickBot="1" x14ac:dyDescent="0.35"/>
    <row r="85" spans="1:8" ht="46.8" x14ac:dyDescent="0.3">
      <c r="A85" s="67" t="s">
        <v>67</v>
      </c>
    </row>
    <row r="86" spans="1:8" ht="276" customHeight="1" x14ac:dyDescent="0.3">
      <c r="A86" s="68"/>
      <c r="B86" s="44"/>
      <c r="C86" s="44"/>
      <c r="D86" s="44"/>
      <c r="E86" s="44"/>
      <c r="F86" s="44"/>
    </row>
    <row r="87" spans="1:8" x14ac:dyDescent="0.3">
      <c r="A87" s="44"/>
      <c r="B87" s="44"/>
      <c r="C87" s="44"/>
      <c r="D87" s="44"/>
      <c r="E87" s="44"/>
      <c r="F87" s="44"/>
    </row>
    <row r="88" spans="1:8" x14ac:dyDescent="0.3">
      <c r="A88" s="44"/>
      <c r="B88" s="44"/>
      <c r="C88" s="44"/>
      <c r="D88" s="44"/>
      <c r="E88" s="44"/>
      <c r="F88" s="44"/>
    </row>
    <row r="89" spans="1:8" ht="15.6" x14ac:dyDescent="0.3">
      <c r="A89" s="22" t="s">
        <v>59</v>
      </c>
    </row>
    <row r="90" spans="1:8" x14ac:dyDescent="0.3">
      <c r="A90" s="87"/>
      <c r="B90" s="87"/>
      <c r="C90" s="87"/>
      <c r="D90" s="87"/>
      <c r="E90" s="87"/>
      <c r="F90" s="87"/>
    </row>
    <row r="91" spans="1:8" x14ac:dyDescent="0.3">
      <c r="A91" s="87"/>
      <c r="B91" s="87"/>
      <c r="C91" s="87"/>
      <c r="D91" s="87"/>
      <c r="E91" s="87"/>
      <c r="F91" s="87"/>
    </row>
    <row r="92" spans="1:8" x14ac:dyDescent="0.3">
      <c r="A92" s="44"/>
      <c r="B92" s="44"/>
      <c r="C92" s="44"/>
      <c r="D92" s="44"/>
      <c r="E92" s="44"/>
      <c r="F92" s="44"/>
    </row>
    <row r="93" spans="1:8" ht="15.6" x14ac:dyDescent="0.3">
      <c r="A93" s="22" t="s">
        <v>60</v>
      </c>
      <c r="B93" s="25" t="s">
        <v>68</v>
      </c>
      <c r="E93"/>
      <c r="G93"/>
      <c r="H93"/>
    </row>
    <row r="94" spans="1:8" ht="15.6" x14ac:dyDescent="0.3">
      <c r="B94" s="24" t="s">
        <v>33</v>
      </c>
      <c r="E94"/>
      <c r="F94"/>
      <c r="G94"/>
      <c r="H94"/>
    </row>
    <row r="96" spans="1:8" x14ac:dyDescent="0.3">
      <c r="B96" s="26" t="s">
        <v>32</v>
      </c>
      <c r="E96"/>
      <c r="F96"/>
      <c r="G96"/>
    </row>
    <row r="97" spans="1:8" ht="15.6" x14ac:dyDescent="0.3">
      <c r="B97" s="23" t="s">
        <v>29</v>
      </c>
      <c r="C97"/>
      <c r="D97"/>
      <c r="E97"/>
      <c r="F97"/>
      <c r="G97"/>
    </row>
    <row r="98" spans="1:8" ht="15.6" x14ac:dyDescent="0.3">
      <c r="B98" s="23" t="s">
        <v>30</v>
      </c>
      <c r="C98"/>
      <c r="D98"/>
      <c r="E98"/>
      <c r="F98"/>
      <c r="G98"/>
    </row>
    <row r="99" spans="1:8" ht="15.6" x14ac:dyDescent="0.3">
      <c r="B99" s="23" t="s">
        <v>31</v>
      </c>
      <c r="C99"/>
      <c r="D99"/>
      <c r="E99"/>
      <c r="F99"/>
      <c r="G99"/>
      <c r="H99"/>
    </row>
    <row r="100" spans="1:8" ht="15.6" x14ac:dyDescent="0.3">
      <c r="B100" s="23" t="s">
        <v>34</v>
      </c>
      <c r="C100"/>
      <c r="D100"/>
      <c r="E100"/>
      <c r="F100"/>
      <c r="G100"/>
      <c r="H100"/>
    </row>
    <row r="102" spans="1:8" ht="15.6" x14ac:dyDescent="0.3">
      <c r="A102" s="27" t="s">
        <v>70</v>
      </c>
    </row>
    <row r="103" spans="1:8" ht="15.6" x14ac:dyDescent="0.3">
      <c r="A103" s="23" t="s">
        <v>66</v>
      </c>
    </row>
  </sheetData>
  <sheetProtection algorithmName="SHA-512" hashValue="M2t6A9+guB3HTXuFmdE1eaLXoQJfZnL3k3AN5eSHwrdnyKJ57AhbRNYYhRPgyGkKydbkc+6I5mpo6/8yBZX6fg==" saltValue="jl52EkZu727wPynal5d+qw==" spinCount="100000" sheet="1"/>
  <mergeCells count="1">
    <mergeCell ref="A90:F91"/>
  </mergeCells>
  <hyperlinks>
    <hyperlink ref="B93" r:id="rId1" xr:uid="{00000000-0004-0000-0000-000000000000}"/>
  </hyperlinks>
  <pageMargins left="0.25" right="0.25" top="0.75" bottom="0.75" header="0.3" footer="0.3"/>
  <pageSetup scale="80" fitToHeight="0" orientation="portrait" r:id="rId2"/>
  <headerFooter>
    <oddFooter>&amp;C2020 Final Report - CBI Grant                                                                                                                                                                                                                  Page &amp;P of &amp;N</oddFooter>
  </headerFooter>
  <rowBreaks count="3" manualBreakCount="3">
    <brk id="23" max="16383" man="1"/>
    <brk id="50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F610127-9DA1-4EB5-B14E-82AC016743DE}">
          <x14:formula1>
            <xm:f>Ref!$A$1:$A$66</xm:f>
          </x14:formula1>
          <xm:sqref>B6</xm:sqref>
        </x14:dataValidation>
        <x14:dataValidation type="list" allowBlank="1" showInputMessage="1" showErrorMessage="1" xr:uid="{10470673-773D-4343-9A49-6CD2DB17F79B}">
          <x14:formula1>
            <xm:f>Ref!$F$1:$F$125</xm:f>
          </x14:formula1>
          <xm:sqref>B14:B28</xm:sqref>
        </x14:dataValidation>
        <x14:dataValidation type="list" allowBlank="1" showInputMessage="1" showErrorMessage="1" xr:uid="{ABE4A99D-2559-4D8E-AD15-E8056DF9CCB0}">
          <x14:formula1>
            <xm:f>Ref!$H$1:$H$3</xm:f>
          </x14:formula1>
          <xm:sqref>C14:C28</xm:sqref>
        </x14:dataValidation>
        <x14:dataValidation type="list" allowBlank="1" showInputMessage="1" showErrorMessage="1" xr:uid="{AE5AEA80-F1DE-4808-BAE3-FDBAEC2F7D89}">
          <x14:formula1>
            <xm:f>Ref!$C$1:$C$90</xm:f>
          </x14:formula1>
          <xm:sqref>A14:A28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DBD1-30C5-4D8A-AC2D-ABD647F5B865}">
  <dimension ref="A1:B186"/>
  <sheetViews>
    <sheetView topLeftCell="A91" zoomScale="80" zoomScaleNormal="80" workbookViewId="0">
      <selection activeCell="B118" sqref="B118"/>
    </sheetView>
  </sheetViews>
  <sheetFormatPr defaultRowHeight="14.4" x14ac:dyDescent="0.3"/>
  <cols>
    <col min="1" max="1" width="23" bestFit="1" customWidth="1"/>
    <col min="2" max="2" width="39.5546875" style="26" customWidth="1"/>
  </cols>
  <sheetData>
    <row r="1" spans="1:2" x14ac:dyDescent="0.3">
      <c r="A1" t="s">
        <v>358</v>
      </c>
      <c r="B1" s="70">
        <f>'2026 Final CBI Grant Report'!B5</f>
        <v>0</v>
      </c>
    </row>
    <row r="2" spans="1:2" x14ac:dyDescent="0.3">
      <c r="A2" t="s">
        <v>359</v>
      </c>
      <c r="B2" s="26">
        <f>'2026 Final CBI Grant Report'!B6</f>
        <v>0</v>
      </c>
    </row>
    <row r="3" spans="1:2" x14ac:dyDescent="0.3">
      <c r="A3" t="s">
        <v>360</v>
      </c>
      <c r="B3" s="26">
        <f>'2026 Final CBI Grant Report'!B7</f>
        <v>0</v>
      </c>
    </row>
    <row r="4" spans="1:2" x14ac:dyDescent="0.3">
      <c r="A4" t="s">
        <v>361</v>
      </c>
      <c r="B4" s="26">
        <f>'2026 Final CBI Grant Report'!B8</f>
        <v>0</v>
      </c>
    </row>
    <row r="5" spans="1:2" x14ac:dyDescent="0.3">
      <c r="A5" t="s">
        <v>362</v>
      </c>
      <c r="B5" s="26">
        <f>'2026 Final CBI Grant Report'!B9</f>
        <v>0</v>
      </c>
    </row>
    <row r="6" spans="1:2" x14ac:dyDescent="0.3">
      <c r="A6" t="s">
        <v>363</v>
      </c>
      <c r="B6" s="26">
        <f>'2026 Final CBI Grant Report'!A14</f>
        <v>0</v>
      </c>
    </row>
    <row r="7" spans="1:2" x14ac:dyDescent="0.3">
      <c r="A7" t="s">
        <v>364</v>
      </c>
      <c r="B7" s="26">
        <f>'2026 Final CBI Grant Report'!B14</f>
        <v>0</v>
      </c>
    </row>
    <row r="8" spans="1:2" x14ac:dyDescent="0.3">
      <c r="A8" t="s">
        <v>365</v>
      </c>
      <c r="B8" s="26">
        <f>'2026 Final CBI Grant Report'!C14</f>
        <v>0</v>
      </c>
    </row>
    <row r="9" spans="1:2" x14ac:dyDescent="0.3">
      <c r="A9" t="s">
        <v>366</v>
      </c>
      <c r="B9" s="26">
        <f>'2026 Final CBI Grant Report'!D14</f>
        <v>0</v>
      </c>
    </row>
    <row r="10" spans="1:2" x14ac:dyDescent="0.3">
      <c r="A10" t="s">
        <v>367</v>
      </c>
      <c r="B10" s="26">
        <f>'2026 Final CBI Grant Report'!E14</f>
        <v>0</v>
      </c>
    </row>
    <row r="11" spans="1:2" x14ac:dyDescent="0.3">
      <c r="A11" t="s">
        <v>368</v>
      </c>
      <c r="B11" s="26">
        <f>'2026 Final CBI Grant Report'!F14</f>
        <v>0</v>
      </c>
    </row>
    <row r="12" spans="1:2" x14ac:dyDescent="0.3">
      <c r="A12" t="s">
        <v>369</v>
      </c>
      <c r="B12" s="26">
        <f>'2026 Final CBI Grant Report'!G14</f>
        <v>0</v>
      </c>
    </row>
    <row r="13" spans="1:2" x14ac:dyDescent="0.3">
      <c r="A13" t="s">
        <v>370</v>
      </c>
      <c r="B13" s="26">
        <f>'2026 Final CBI Grant Report'!H14</f>
        <v>0</v>
      </c>
    </row>
    <row r="14" spans="1:2" x14ac:dyDescent="0.3">
      <c r="A14" t="s">
        <v>371</v>
      </c>
      <c r="B14" s="26">
        <f>'2026 Final CBI Grant Report'!A15</f>
        <v>0</v>
      </c>
    </row>
    <row r="15" spans="1:2" x14ac:dyDescent="0.3">
      <c r="A15" t="s">
        <v>372</v>
      </c>
      <c r="B15" s="26">
        <f>'2026 Final CBI Grant Report'!B15</f>
        <v>0</v>
      </c>
    </row>
    <row r="16" spans="1:2" x14ac:dyDescent="0.3">
      <c r="A16" t="s">
        <v>373</v>
      </c>
      <c r="B16" s="26">
        <f>'2026 Final CBI Grant Report'!C15</f>
        <v>0</v>
      </c>
    </row>
    <row r="17" spans="1:2" x14ac:dyDescent="0.3">
      <c r="A17" t="s">
        <v>374</v>
      </c>
      <c r="B17" s="26">
        <f>'2026 Final CBI Grant Report'!D15</f>
        <v>0</v>
      </c>
    </row>
    <row r="18" spans="1:2" x14ac:dyDescent="0.3">
      <c r="A18" t="s">
        <v>375</v>
      </c>
      <c r="B18" s="26">
        <f>'2026 Final CBI Grant Report'!E15</f>
        <v>0</v>
      </c>
    </row>
    <row r="19" spans="1:2" x14ac:dyDescent="0.3">
      <c r="A19" t="s">
        <v>376</v>
      </c>
      <c r="B19" s="26">
        <f>'2026 Final CBI Grant Report'!F15</f>
        <v>0</v>
      </c>
    </row>
    <row r="20" spans="1:2" x14ac:dyDescent="0.3">
      <c r="A20" t="s">
        <v>377</v>
      </c>
      <c r="B20" s="26">
        <f>'2026 Final CBI Grant Report'!G15</f>
        <v>0</v>
      </c>
    </row>
    <row r="21" spans="1:2" x14ac:dyDescent="0.3">
      <c r="A21" t="s">
        <v>378</v>
      </c>
      <c r="B21" s="26">
        <f>'2026 Final CBI Grant Report'!H15</f>
        <v>0</v>
      </c>
    </row>
    <row r="22" spans="1:2" x14ac:dyDescent="0.3">
      <c r="A22" t="s">
        <v>379</v>
      </c>
      <c r="B22" s="26">
        <f>'2026 Final CBI Grant Report'!A16</f>
        <v>0</v>
      </c>
    </row>
    <row r="23" spans="1:2" x14ac:dyDescent="0.3">
      <c r="A23" t="s">
        <v>380</v>
      </c>
      <c r="B23" s="26">
        <f>'2026 Final CBI Grant Report'!B16</f>
        <v>0</v>
      </c>
    </row>
    <row r="24" spans="1:2" x14ac:dyDescent="0.3">
      <c r="A24" t="s">
        <v>381</v>
      </c>
      <c r="B24" s="26">
        <f>'2026 Final CBI Grant Report'!C16</f>
        <v>0</v>
      </c>
    </row>
    <row r="25" spans="1:2" x14ac:dyDescent="0.3">
      <c r="A25" t="s">
        <v>382</v>
      </c>
      <c r="B25" s="26">
        <f>'2026 Final CBI Grant Report'!D16</f>
        <v>0</v>
      </c>
    </row>
    <row r="26" spans="1:2" x14ac:dyDescent="0.3">
      <c r="A26" t="s">
        <v>383</v>
      </c>
      <c r="B26" s="26">
        <f>'2026 Final CBI Grant Report'!E16</f>
        <v>0</v>
      </c>
    </row>
    <row r="27" spans="1:2" x14ac:dyDescent="0.3">
      <c r="A27" t="s">
        <v>384</v>
      </c>
      <c r="B27" s="26">
        <f>'2026 Final CBI Grant Report'!F16</f>
        <v>0</v>
      </c>
    </row>
    <row r="28" spans="1:2" x14ac:dyDescent="0.3">
      <c r="A28" t="s">
        <v>385</v>
      </c>
      <c r="B28" s="26">
        <f>'2026 Final CBI Grant Report'!G16</f>
        <v>0</v>
      </c>
    </row>
    <row r="29" spans="1:2" x14ac:dyDescent="0.3">
      <c r="A29" t="s">
        <v>386</v>
      </c>
      <c r="B29" s="26">
        <f>'2026 Final CBI Grant Report'!H16</f>
        <v>0</v>
      </c>
    </row>
    <row r="30" spans="1:2" x14ac:dyDescent="0.3">
      <c r="A30" t="s">
        <v>387</v>
      </c>
      <c r="B30" s="26">
        <f>'2026 Final CBI Grant Report'!A17</f>
        <v>0</v>
      </c>
    </row>
    <row r="31" spans="1:2" x14ac:dyDescent="0.3">
      <c r="A31" t="s">
        <v>388</v>
      </c>
      <c r="B31" s="26">
        <f>'2026 Final CBI Grant Report'!B17</f>
        <v>0</v>
      </c>
    </row>
    <row r="32" spans="1:2" x14ac:dyDescent="0.3">
      <c r="A32" t="s">
        <v>389</v>
      </c>
      <c r="B32" s="26">
        <f>'2026 Final CBI Grant Report'!C17</f>
        <v>0</v>
      </c>
    </row>
    <row r="33" spans="1:2" x14ac:dyDescent="0.3">
      <c r="A33" t="s">
        <v>390</v>
      </c>
      <c r="B33" s="26">
        <f>'2026 Final CBI Grant Report'!D17</f>
        <v>0</v>
      </c>
    </row>
    <row r="34" spans="1:2" x14ac:dyDescent="0.3">
      <c r="A34" t="s">
        <v>391</v>
      </c>
      <c r="B34" s="26">
        <f>'2026 Final CBI Grant Report'!E17</f>
        <v>0</v>
      </c>
    </row>
    <row r="35" spans="1:2" x14ac:dyDescent="0.3">
      <c r="A35" t="s">
        <v>392</v>
      </c>
      <c r="B35" s="26">
        <f>'2026 Final CBI Grant Report'!F17</f>
        <v>0</v>
      </c>
    </row>
    <row r="36" spans="1:2" x14ac:dyDescent="0.3">
      <c r="A36" t="s">
        <v>393</v>
      </c>
      <c r="B36" s="26">
        <f>'2026 Final CBI Grant Report'!G17</f>
        <v>0</v>
      </c>
    </row>
    <row r="37" spans="1:2" x14ac:dyDescent="0.3">
      <c r="A37" t="s">
        <v>394</v>
      </c>
      <c r="B37" s="26">
        <f>'2026 Final CBI Grant Report'!H17</f>
        <v>0</v>
      </c>
    </row>
    <row r="38" spans="1:2" x14ac:dyDescent="0.3">
      <c r="A38" t="s">
        <v>395</v>
      </c>
      <c r="B38" s="26">
        <f>'2026 Final CBI Grant Report'!A18</f>
        <v>0</v>
      </c>
    </row>
    <row r="39" spans="1:2" x14ac:dyDescent="0.3">
      <c r="A39" t="s">
        <v>396</v>
      </c>
      <c r="B39" s="26">
        <f>'2026 Final CBI Grant Report'!B18</f>
        <v>0</v>
      </c>
    </row>
    <row r="40" spans="1:2" x14ac:dyDescent="0.3">
      <c r="A40" t="s">
        <v>397</v>
      </c>
      <c r="B40" s="26">
        <f>'2026 Final CBI Grant Report'!C18</f>
        <v>0</v>
      </c>
    </row>
    <row r="41" spans="1:2" x14ac:dyDescent="0.3">
      <c r="A41" t="s">
        <v>398</v>
      </c>
      <c r="B41" s="26">
        <f>'2026 Final CBI Grant Report'!D18</f>
        <v>0</v>
      </c>
    </row>
    <row r="42" spans="1:2" x14ac:dyDescent="0.3">
      <c r="A42" t="s">
        <v>399</v>
      </c>
      <c r="B42" s="26">
        <f>'2026 Final CBI Grant Report'!E18</f>
        <v>0</v>
      </c>
    </row>
    <row r="43" spans="1:2" x14ac:dyDescent="0.3">
      <c r="A43" t="s">
        <v>400</v>
      </c>
      <c r="B43" s="26">
        <f>'2026 Final CBI Grant Report'!F18</f>
        <v>0</v>
      </c>
    </row>
    <row r="44" spans="1:2" x14ac:dyDescent="0.3">
      <c r="A44" t="s">
        <v>401</v>
      </c>
      <c r="B44" s="26">
        <f>'2026 Final CBI Grant Report'!G18</f>
        <v>0</v>
      </c>
    </row>
    <row r="45" spans="1:2" x14ac:dyDescent="0.3">
      <c r="A45" t="s">
        <v>402</v>
      </c>
      <c r="B45" s="26">
        <f>'2026 Final CBI Grant Report'!H18</f>
        <v>0</v>
      </c>
    </row>
    <row r="46" spans="1:2" x14ac:dyDescent="0.3">
      <c r="A46" t="s">
        <v>403</v>
      </c>
      <c r="B46" s="26">
        <f>'2026 Final CBI Grant Report'!A19</f>
        <v>0</v>
      </c>
    </row>
    <row r="47" spans="1:2" x14ac:dyDescent="0.3">
      <c r="A47" t="s">
        <v>404</v>
      </c>
      <c r="B47" s="26">
        <f>'2026 Final CBI Grant Report'!B19</f>
        <v>0</v>
      </c>
    </row>
    <row r="48" spans="1:2" x14ac:dyDescent="0.3">
      <c r="A48" t="s">
        <v>405</v>
      </c>
      <c r="B48" s="26">
        <f>'2026 Final CBI Grant Report'!C19</f>
        <v>0</v>
      </c>
    </row>
    <row r="49" spans="1:2" x14ac:dyDescent="0.3">
      <c r="A49" t="s">
        <v>406</v>
      </c>
      <c r="B49" s="26">
        <f>'2026 Final CBI Grant Report'!D19</f>
        <v>0</v>
      </c>
    </row>
    <row r="50" spans="1:2" x14ac:dyDescent="0.3">
      <c r="A50" t="s">
        <v>407</v>
      </c>
      <c r="B50" s="26">
        <f>'2026 Final CBI Grant Report'!E19</f>
        <v>0</v>
      </c>
    </row>
    <row r="51" spans="1:2" x14ac:dyDescent="0.3">
      <c r="A51" t="s">
        <v>408</v>
      </c>
      <c r="B51" s="26">
        <f>'2026 Final CBI Grant Report'!F19</f>
        <v>0</v>
      </c>
    </row>
    <row r="52" spans="1:2" x14ac:dyDescent="0.3">
      <c r="A52" t="s">
        <v>409</v>
      </c>
      <c r="B52" s="26">
        <f>'2026 Final CBI Grant Report'!G19</f>
        <v>0</v>
      </c>
    </row>
    <row r="53" spans="1:2" x14ac:dyDescent="0.3">
      <c r="A53" t="s">
        <v>410</v>
      </c>
      <c r="B53" s="26">
        <f>'2026 Final CBI Grant Report'!H19</f>
        <v>0</v>
      </c>
    </row>
    <row r="54" spans="1:2" x14ac:dyDescent="0.3">
      <c r="A54" t="s">
        <v>411</v>
      </c>
      <c r="B54" s="26">
        <f>'2026 Final CBI Grant Report'!A20</f>
        <v>0</v>
      </c>
    </row>
    <row r="55" spans="1:2" x14ac:dyDescent="0.3">
      <c r="A55" t="s">
        <v>412</v>
      </c>
      <c r="B55" s="26">
        <f>'2026 Final CBI Grant Report'!B20</f>
        <v>0</v>
      </c>
    </row>
    <row r="56" spans="1:2" x14ac:dyDescent="0.3">
      <c r="A56" t="s">
        <v>413</v>
      </c>
      <c r="B56" s="26">
        <f>'2026 Final CBI Grant Report'!C20</f>
        <v>0</v>
      </c>
    </row>
    <row r="57" spans="1:2" x14ac:dyDescent="0.3">
      <c r="A57" t="s">
        <v>414</v>
      </c>
      <c r="B57" s="26">
        <f>'2026 Final CBI Grant Report'!D20</f>
        <v>0</v>
      </c>
    </row>
    <row r="58" spans="1:2" x14ac:dyDescent="0.3">
      <c r="A58" t="s">
        <v>415</v>
      </c>
      <c r="B58" s="26">
        <f>'2026 Final CBI Grant Report'!E20</f>
        <v>0</v>
      </c>
    </row>
    <row r="59" spans="1:2" x14ac:dyDescent="0.3">
      <c r="A59" t="s">
        <v>416</v>
      </c>
      <c r="B59" s="26">
        <f>'2026 Final CBI Grant Report'!F20</f>
        <v>0</v>
      </c>
    </row>
    <row r="60" spans="1:2" x14ac:dyDescent="0.3">
      <c r="A60" t="s">
        <v>417</v>
      </c>
      <c r="B60" s="26">
        <f>'2026 Final CBI Grant Report'!G20</f>
        <v>0</v>
      </c>
    </row>
    <row r="61" spans="1:2" x14ac:dyDescent="0.3">
      <c r="A61" t="s">
        <v>418</v>
      </c>
      <c r="B61" s="26">
        <f>'2026 Final CBI Grant Report'!H20</f>
        <v>0</v>
      </c>
    </row>
    <row r="62" spans="1:2" x14ac:dyDescent="0.3">
      <c r="A62" t="s">
        <v>419</v>
      </c>
      <c r="B62" s="26">
        <f>'2026 Final CBI Grant Report'!A21</f>
        <v>0</v>
      </c>
    </row>
    <row r="63" spans="1:2" x14ac:dyDescent="0.3">
      <c r="A63" t="s">
        <v>420</v>
      </c>
      <c r="B63" s="26">
        <f>'2026 Final CBI Grant Report'!B21</f>
        <v>0</v>
      </c>
    </row>
    <row r="64" spans="1:2" x14ac:dyDescent="0.3">
      <c r="A64" t="s">
        <v>421</v>
      </c>
      <c r="B64" s="26">
        <f>'2026 Final CBI Grant Report'!C21</f>
        <v>0</v>
      </c>
    </row>
    <row r="65" spans="1:2" x14ac:dyDescent="0.3">
      <c r="A65" t="s">
        <v>422</v>
      </c>
      <c r="B65" s="26">
        <f>'2026 Final CBI Grant Report'!D21</f>
        <v>0</v>
      </c>
    </row>
    <row r="66" spans="1:2" x14ac:dyDescent="0.3">
      <c r="A66" t="s">
        <v>423</v>
      </c>
      <c r="B66" s="26">
        <f>'2026 Final CBI Grant Report'!E21</f>
        <v>0</v>
      </c>
    </row>
    <row r="67" spans="1:2" x14ac:dyDescent="0.3">
      <c r="A67" t="s">
        <v>424</v>
      </c>
      <c r="B67" s="26">
        <f>'2026 Final CBI Grant Report'!F21</f>
        <v>0</v>
      </c>
    </row>
    <row r="68" spans="1:2" x14ac:dyDescent="0.3">
      <c r="A68" t="s">
        <v>425</v>
      </c>
      <c r="B68" s="26">
        <f>'2026 Final CBI Grant Report'!G21</f>
        <v>0</v>
      </c>
    </row>
    <row r="69" spans="1:2" x14ac:dyDescent="0.3">
      <c r="A69" t="s">
        <v>426</v>
      </c>
      <c r="B69" s="26">
        <f>'2026 Final CBI Grant Report'!H21</f>
        <v>0</v>
      </c>
    </row>
    <row r="70" spans="1:2" x14ac:dyDescent="0.3">
      <c r="A70" t="s">
        <v>427</v>
      </c>
      <c r="B70" s="26">
        <f>'2026 Final CBI Grant Report'!A22</f>
        <v>0</v>
      </c>
    </row>
    <row r="71" spans="1:2" x14ac:dyDescent="0.3">
      <c r="A71" t="s">
        <v>428</v>
      </c>
      <c r="B71" s="26">
        <f>'2026 Final CBI Grant Report'!B22</f>
        <v>0</v>
      </c>
    </row>
    <row r="72" spans="1:2" x14ac:dyDescent="0.3">
      <c r="A72" t="s">
        <v>429</v>
      </c>
      <c r="B72" s="26">
        <f>'2026 Final CBI Grant Report'!C22</f>
        <v>0</v>
      </c>
    </row>
    <row r="73" spans="1:2" x14ac:dyDescent="0.3">
      <c r="A73" t="s">
        <v>430</v>
      </c>
      <c r="B73" s="71">
        <f>'2026 Final CBI Grant Report'!D22</f>
        <v>0</v>
      </c>
    </row>
    <row r="74" spans="1:2" x14ac:dyDescent="0.3">
      <c r="A74" t="s">
        <v>431</v>
      </c>
      <c r="B74" s="72">
        <f>'2026 Final CBI Grant Report'!E22</f>
        <v>0</v>
      </c>
    </row>
    <row r="75" spans="1:2" x14ac:dyDescent="0.3">
      <c r="A75" t="s">
        <v>432</v>
      </c>
      <c r="B75" s="72">
        <f>'2026 Final CBI Grant Report'!F22</f>
        <v>0</v>
      </c>
    </row>
    <row r="76" spans="1:2" x14ac:dyDescent="0.3">
      <c r="A76" t="s">
        <v>433</v>
      </c>
      <c r="B76" s="72">
        <f>'2026 Final CBI Grant Report'!G22</f>
        <v>0</v>
      </c>
    </row>
    <row r="77" spans="1:2" x14ac:dyDescent="0.3">
      <c r="A77" t="s">
        <v>434</v>
      </c>
      <c r="B77" s="72">
        <f>'2026 Final CBI Grant Report'!H22</f>
        <v>0</v>
      </c>
    </row>
    <row r="78" spans="1:2" x14ac:dyDescent="0.3">
      <c r="A78" t="s">
        <v>435</v>
      </c>
      <c r="B78" s="26">
        <f>'2026 Final CBI Grant Report'!A23</f>
        <v>0</v>
      </c>
    </row>
    <row r="79" spans="1:2" x14ac:dyDescent="0.3">
      <c r="A79" t="s">
        <v>436</v>
      </c>
      <c r="B79" s="26">
        <f>'2026 Final CBI Grant Report'!B23</f>
        <v>0</v>
      </c>
    </row>
    <row r="80" spans="1:2" x14ac:dyDescent="0.3">
      <c r="A80" t="s">
        <v>437</v>
      </c>
      <c r="B80" s="26">
        <f>'2026 Final CBI Grant Report'!C23</f>
        <v>0</v>
      </c>
    </row>
    <row r="81" spans="1:2" x14ac:dyDescent="0.3">
      <c r="A81" t="s">
        <v>438</v>
      </c>
      <c r="B81" s="71">
        <f>'2026 Final CBI Grant Report'!D23</f>
        <v>0</v>
      </c>
    </row>
    <row r="82" spans="1:2" x14ac:dyDescent="0.3">
      <c r="A82" t="s">
        <v>439</v>
      </c>
      <c r="B82" s="72">
        <f>'2026 Final CBI Grant Report'!E23</f>
        <v>0</v>
      </c>
    </row>
    <row r="83" spans="1:2" x14ac:dyDescent="0.3">
      <c r="A83" t="s">
        <v>440</v>
      </c>
      <c r="B83" s="72">
        <f>'2026 Final CBI Grant Report'!F23</f>
        <v>0</v>
      </c>
    </row>
    <row r="84" spans="1:2" x14ac:dyDescent="0.3">
      <c r="A84" t="s">
        <v>441</v>
      </c>
      <c r="B84" s="72">
        <f>'2026 Final CBI Grant Report'!G23</f>
        <v>0</v>
      </c>
    </row>
    <row r="85" spans="1:2" x14ac:dyDescent="0.3">
      <c r="A85" t="s">
        <v>442</v>
      </c>
      <c r="B85" s="72">
        <f>'2026 Final CBI Grant Report'!H23</f>
        <v>0</v>
      </c>
    </row>
    <row r="86" spans="1:2" x14ac:dyDescent="0.3">
      <c r="A86" t="s">
        <v>443</v>
      </c>
      <c r="B86" s="26">
        <f>'2026 Final CBI Grant Report'!A24</f>
        <v>0</v>
      </c>
    </row>
    <row r="87" spans="1:2" x14ac:dyDescent="0.3">
      <c r="A87" t="s">
        <v>444</v>
      </c>
      <c r="B87" s="26">
        <f>'2026 Final CBI Grant Report'!B24</f>
        <v>0</v>
      </c>
    </row>
    <row r="88" spans="1:2" x14ac:dyDescent="0.3">
      <c r="A88" t="s">
        <v>445</v>
      </c>
      <c r="B88" s="26">
        <f>'2026 Final CBI Grant Report'!C24</f>
        <v>0</v>
      </c>
    </row>
    <row r="89" spans="1:2" x14ac:dyDescent="0.3">
      <c r="A89" t="s">
        <v>446</v>
      </c>
      <c r="B89" s="71">
        <f>'2026 Final CBI Grant Report'!D24</f>
        <v>0</v>
      </c>
    </row>
    <row r="90" spans="1:2" x14ac:dyDescent="0.3">
      <c r="A90" t="s">
        <v>447</v>
      </c>
      <c r="B90" s="72">
        <f>'2026 Final CBI Grant Report'!E24</f>
        <v>0</v>
      </c>
    </row>
    <row r="91" spans="1:2" x14ac:dyDescent="0.3">
      <c r="A91" t="s">
        <v>448</v>
      </c>
      <c r="B91" s="72">
        <f>'2026 Final CBI Grant Report'!F24</f>
        <v>0</v>
      </c>
    </row>
    <row r="92" spans="1:2" x14ac:dyDescent="0.3">
      <c r="A92" t="s">
        <v>449</v>
      </c>
      <c r="B92" s="72">
        <f>'2026 Final CBI Grant Report'!G24</f>
        <v>0</v>
      </c>
    </row>
    <row r="93" spans="1:2" x14ac:dyDescent="0.3">
      <c r="A93" t="s">
        <v>450</v>
      </c>
      <c r="B93" s="72">
        <f>'2026 Final CBI Grant Report'!H24</f>
        <v>0</v>
      </c>
    </row>
    <row r="94" spans="1:2" x14ac:dyDescent="0.3">
      <c r="A94" t="s">
        <v>451</v>
      </c>
      <c r="B94" s="26">
        <f>'2026 Final CBI Grant Report'!A25</f>
        <v>0</v>
      </c>
    </row>
    <row r="95" spans="1:2" x14ac:dyDescent="0.3">
      <c r="A95" t="s">
        <v>452</v>
      </c>
      <c r="B95" s="26">
        <f>'2026 Final CBI Grant Report'!B25</f>
        <v>0</v>
      </c>
    </row>
    <row r="96" spans="1:2" x14ac:dyDescent="0.3">
      <c r="A96" t="s">
        <v>453</v>
      </c>
      <c r="B96" s="26">
        <f>'2026 Final CBI Grant Report'!C25</f>
        <v>0</v>
      </c>
    </row>
    <row r="97" spans="1:2" x14ac:dyDescent="0.3">
      <c r="A97" t="s">
        <v>454</v>
      </c>
      <c r="B97" s="71">
        <f>'2026 Final CBI Grant Report'!D25</f>
        <v>0</v>
      </c>
    </row>
    <row r="98" spans="1:2" x14ac:dyDescent="0.3">
      <c r="A98" t="s">
        <v>455</v>
      </c>
      <c r="B98" s="72">
        <f>'2026 Final CBI Grant Report'!E25</f>
        <v>0</v>
      </c>
    </row>
    <row r="99" spans="1:2" x14ac:dyDescent="0.3">
      <c r="A99" t="s">
        <v>456</v>
      </c>
      <c r="B99" s="72">
        <f>'2026 Final CBI Grant Report'!F25</f>
        <v>0</v>
      </c>
    </row>
    <row r="100" spans="1:2" x14ac:dyDescent="0.3">
      <c r="A100" t="s">
        <v>457</v>
      </c>
      <c r="B100" s="72">
        <f>'2026 Final CBI Grant Report'!G25</f>
        <v>0</v>
      </c>
    </row>
    <row r="101" spans="1:2" x14ac:dyDescent="0.3">
      <c r="A101" t="s">
        <v>458</v>
      </c>
      <c r="B101" s="72">
        <f>'2026 Final CBI Grant Report'!H25</f>
        <v>0</v>
      </c>
    </row>
    <row r="102" spans="1:2" x14ac:dyDescent="0.3">
      <c r="A102" t="s">
        <v>459</v>
      </c>
      <c r="B102" s="72">
        <f>'2026 Final CBI Grant Report'!A26</f>
        <v>0</v>
      </c>
    </row>
    <row r="103" spans="1:2" x14ac:dyDescent="0.3">
      <c r="A103" t="s">
        <v>460</v>
      </c>
      <c r="B103" s="72">
        <f>'2026 Final CBI Grant Report'!B26</f>
        <v>0</v>
      </c>
    </row>
    <row r="104" spans="1:2" x14ac:dyDescent="0.3">
      <c r="A104" t="s">
        <v>461</v>
      </c>
      <c r="B104" s="72">
        <f>'2026 Final CBI Grant Report'!C26</f>
        <v>0</v>
      </c>
    </row>
    <row r="105" spans="1:2" x14ac:dyDescent="0.3">
      <c r="A105" t="s">
        <v>462</v>
      </c>
      <c r="B105" s="72">
        <f>'2026 Final CBI Grant Report'!D26</f>
        <v>0</v>
      </c>
    </row>
    <row r="106" spans="1:2" x14ac:dyDescent="0.3">
      <c r="A106" t="s">
        <v>463</v>
      </c>
      <c r="B106" s="72">
        <f>'2026 Final CBI Grant Report'!E26</f>
        <v>0</v>
      </c>
    </row>
    <row r="107" spans="1:2" x14ac:dyDescent="0.3">
      <c r="A107" t="s">
        <v>464</v>
      </c>
      <c r="B107" s="72">
        <f>'2026 Final CBI Grant Report'!F26</f>
        <v>0</v>
      </c>
    </row>
    <row r="108" spans="1:2" x14ac:dyDescent="0.3">
      <c r="A108" t="s">
        <v>465</v>
      </c>
      <c r="B108" s="72">
        <f>'2026 Final CBI Grant Report'!A32</f>
        <v>0</v>
      </c>
    </row>
    <row r="109" spans="1:2" x14ac:dyDescent="0.3">
      <c r="A109" t="s">
        <v>466</v>
      </c>
      <c r="B109" s="72">
        <f>'2026 Final CBI Grant Report'!A33</f>
        <v>0</v>
      </c>
    </row>
    <row r="110" spans="1:2" x14ac:dyDescent="0.3">
      <c r="A110" t="s">
        <v>467</v>
      </c>
      <c r="B110" s="26">
        <f>'2026 Final CBI Grant Report'!A27</f>
        <v>0</v>
      </c>
    </row>
    <row r="111" spans="1:2" x14ac:dyDescent="0.3">
      <c r="A111" t="s">
        <v>468</v>
      </c>
      <c r="B111" s="26">
        <f>'2026 Final CBI Grant Report'!B27</f>
        <v>0</v>
      </c>
    </row>
    <row r="112" spans="1:2" x14ac:dyDescent="0.3">
      <c r="A112" t="s">
        <v>469</v>
      </c>
      <c r="B112" s="26">
        <f>'2026 Final CBI Grant Report'!C27</f>
        <v>0</v>
      </c>
    </row>
    <row r="113" spans="1:2" x14ac:dyDescent="0.3">
      <c r="A113" t="s">
        <v>470</v>
      </c>
      <c r="B113" s="71">
        <f>'2026 Final CBI Grant Report'!D27</f>
        <v>0</v>
      </c>
    </row>
    <row r="114" spans="1:2" x14ac:dyDescent="0.3">
      <c r="A114" t="s">
        <v>471</v>
      </c>
      <c r="B114" s="72">
        <f>'2026 Final CBI Grant Report'!E27</f>
        <v>0</v>
      </c>
    </row>
    <row r="115" spans="1:2" x14ac:dyDescent="0.3">
      <c r="A115" t="s">
        <v>472</v>
      </c>
      <c r="B115" s="72">
        <f>'2026 Final CBI Grant Report'!F27</f>
        <v>0</v>
      </c>
    </row>
    <row r="116" spans="1:2" x14ac:dyDescent="0.3">
      <c r="A116" t="s">
        <v>473</v>
      </c>
      <c r="B116" s="72">
        <f>'2026 Final CBI Grant Report'!G27</f>
        <v>0</v>
      </c>
    </row>
    <row r="117" spans="1:2" x14ac:dyDescent="0.3">
      <c r="A117" t="s">
        <v>474</v>
      </c>
      <c r="B117" s="72">
        <f>'2026 Final CBI Grant Report'!H27</f>
        <v>0</v>
      </c>
    </row>
    <row r="118" spans="1:2" x14ac:dyDescent="0.3">
      <c r="A118" t="s">
        <v>475</v>
      </c>
      <c r="B118" s="26">
        <f>'2026 Final CBI Grant Report'!A28</f>
        <v>0</v>
      </c>
    </row>
    <row r="119" spans="1:2" x14ac:dyDescent="0.3">
      <c r="A119" t="s">
        <v>476</v>
      </c>
      <c r="B119" s="26">
        <f>'2026 Final CBI Grant Report'!B28</f>
        <v>0</v>
      </c>
    </row>
    <row r="120" spans="1:2" x14ac:dyDescent="0.3">
      <c r="A120" t="s">
        <v>477</v>
      </c>
      <c r="B120" s="26">
        <f>'2026 Final CBI Grant Report'!C28</f>
        <v>0</v>
      </c>
    </row>
    <row r="121" spans="1:2" x14ac:dyDescent="0.3">
      <c r="A121" t="s">
        <v>478</v>
      </c>
      <c r="B121" s="71">
        <f>'2026 Final CBI Grant Report'!D28</f>
        <v>0</v>
      </c>
    </row>
    <row r="122" spans="1:2" x14ac:dyDescent="0.3">
      <c r="A122" t="s">
        <v>479</v>
      </c>
      <c r="B122" s="72">
        <f>'2026 Final CBI Grant Report'!E28</f>
        <v>0</v>
      </c>
    </row>
    <row r="123" spans="1:2" x14ac:dyDescent="0.3">
      <c r="A123" t="s">
        <v>480</v>
      </c>
      <c r="B123" s="72">
        <f>'2026 Final CBI Grant Report'!F28</f>
        <v>0</v>
      </c>
    </row>
    <row r="124" spans="1:2" x14ac:dyDescent="0.3">
      <c r="A124" t="s">
        <v>481</v>
      </c>
      <c r="B124" s="72">
        <f>'2026 Final CBI Grant Report'!G28</f>
        <v>0</v>
      </c>
    </row>
    <row r="125" spans="1:2" x14ac:dyDescent="0.3">
      <c r="A125" t="s">
        <v>482</v>
      </c>
      <c r="B125" s="72">
        <f>'2026 Final CBI Grant Report'!H28</f>
        <v>0</v>
      </c>
    </row>
    <row r="126" spans="1:2" x14ac:dyDescent="0.3">
      <c r="A126" t="s">
        <v>483</v>
      </c>
      <c r="B126" s="26">
        <f>'2026 Final CBI Grant Report'!A30</f>
        <v>0</v>
      </c>
    </row>
    <row r="127" spans="1:2" x14ac:dyDescent="0.3">
      <c r="A127" t="s">
        <v>484</v>
      </c>
      <c r="B127" s="26">
        <f>'2026 Final CBI Grant Report'!B30</f>
        <v>0</v>
      </c>
    </row>
    <row r="128" spans="1:2" x14ac:dyDescent="0.3">
      <c r="A128" t="s">
        <v>485</v>
      </c>
      <c r="B128" s="26">
        <f>'2026 Final CBI Grant Report'!C30</f>
        <v>0</v>
      </c>
    </row>
    <row r="129" spans="1:2" x14ac:dyDescent="0.3">
      <c r="A129" t="s">
        <v>486</v>
      </c>
      <c r="B129" s="71">
        <f>'2026 Final CBI Grant Report'!D30</f>
        <v>0</v>
      </c>
    </row>
    <row r="130" spans="1:2" x14ac:dyDescent="0.3">
      <c r="A130" t="s">
        <v>487</v>
      </c>
      <c r="B130" s="72">
        <f>'2026 Final CBI Grant Report'!E30</f>
        <v>0</v>
      </c>
    </row>
    <row r="131" spans="1:2" x14ac:dyDescent="0.3">
      <c r="A131" t="s">
        <v>488</v>
      </c>
      <c r="B131" s="72">
        <f>'2026 Final CBI Grant Report'!F30</f>
        <v>0</v>
      </c>
    </row>
    <row r="132" spans="1:2" x14ac:dyDescent="0.3">
      <c r="A132" t="s">
        <v>489</v>
      </c>
      <c r="B132" s="72">
        <f>'2026 Final CBI Grant Report'!G30</f>
        <v>0</v>
      </c>
    </row>
    <row r="133" spans="1:2" x14ac:dyDescent="0.3">
      <c r="A133" t="s">
        <v>490</v>
      </c>
      <c r="B133" s="72">
        <f>'2026 Final CBI Grant Report'!H30</f>
        <v>0</v>
      </c>
    </row>
    <row r="134" spans="1:2" x14ac:dyDescent="0.3">
      <c r="A134" t="s">
        <v>491</v>
      </c>
      <c r="B134" s="26">
        <f>'2026 Final CBI Grant Report'!A31</f>
        <v>0</v>
      </c>
    </row>
    <row r="135" spans="1:2" x14ac:dyDescent="0.3">
      <c r="A135" t="s">
        <v>492</v>
      </c>
      <c r="B135" s="26">
        <f>'2026 Final CBI Grant Report'!B31</f>
        <v>0</v>
      </c>
    </row>
    <row r="136" spans="1:2" x14ac:dyDescent="0.3">
      <c r="A136" t="s">
        <v>493</v>
      </c>
      <c r="B136" s="26">
        <f>'2026 Final CBI Grant Report'!C31</f>
        <v>0</v>
      </c>
    </row>
    <row r="137" spans="1:2" x14ac:dyDescent="0.3">
      <c r="A137" t="s">
        <v>494</v>
      </c>
      <c r="B137" s="71">
        <f>'2026 Final CBI Grant Report'!D31</f>
        <v>0</v>
      </c>
    </row>
    <row r="138" spans="1:2" x14ac:dyDescent="0.3">
      <c r="A138" t="s">
        <v>495</v>
      </c>
      <c r="B138" s="72">
        <f>'2026 Final CBI Grant Report'!E31</f>
        <v>0</v>
      </c>
    </row>
    <row r="139" spans="1:2" x14ac:dyDescent="0.3">
      <c r="A139" t="s">
        <v>496</v>
      </c>
      <c r="B139" s="72">
        <f>'2026 Final CBI Grant Report'!F31</f>
        <v>0</v>
      </c>
    </row>
    <row r="140" spans="1:2" x14ac:dyDescent="0.3">
      <c r="A140" t="s">
        <v>497</v>
      </c>
      <c r="B140" s="72">
        <f>'2026 Final CBI Grant Report'!G31</f>
        <v>0</v>
      </c>
    </row>
    <row r="141" spans="1:2" x14ac:dyDescent="0.3">
      <c r="A141" t="s">
        <v>498</v>
      </c>
      <c r="B141" s="72">
        <f>'2026 Final CBI Grant Report'!H31</f>
        <v>0</v>
      </c>
    </row>
    <row r="142" spans="1:2" x14ac:dyDescent="0.3">
      <c r="A142" t="s">
        <v>499</v>
      </c>
      <c r="B142" s="26">
        <f>'2026 Final CBI Grant Report'!A32</f>
        <v>0</v>
      </c>
    </row>
    <row r="143" spans="1:2" x14ac:dyDescent="0.3">
      <c r="A143" t="s">
        <v>500</v>
      </c>
      <c r="B143" s="26">
        <f>'2026 Final CBI Grant Report'!B32</f>
        <v>0</v>
      </c>
    </row>
    <row r="144" spans="1:2" x14ac:dyDescent="0.3">
      <c r="A144" t="s">
        <v>501</v>
      </c>
      <c r="B144" s="26">
        <f>'2026 Final CBI Grant Report'!C32</f>
        <v>0</v>
      </c>
    </row>
    <row r="145" spans="1:2" x14ac:dyDescent="0.3">
      <c r="A145" t="s">
        <v>502</v>
      </c>
      <c r="B145" s="71">
        <f>'2026 Final CBI Grant Report'!D32</f>
        <v>0</v>
      </c>
    </row>
    <row r="146" spans="1:2" x14ac:dyDescent="0.3">
      <c r="A146" t="s">
        <v>503</v>
      </c>
      <c r="B146" s="72">
        <f>'2026 Final CBI Grant Report'!E32</f>
        <v>0</v>
      </c>
    </row>
    <row r="147" spans="1:2" x14ac:dyDescent="0.3">
      <c r="A147" t="s">
        <v>504</v>
      </c>
      <c r="B147" s="72">
        <f>'2026 Final CBI Grant Report'!F32</f>
        <v>0</v>
      </c>
    </row>
    <row r="148" spans="1:2" x14ac:dyDescent="0.3">
      <c r="A148" t="s">
        <v>505</v>
      </c>
      <c r="B148" s="72">
        <f>'2026 Final CBI Grant Report'!G32</f>
        <v>0</v>
      </c>
    </row>
    <row r="149" spans="1:2" x14ac:dyDescent="0.3">
      <c r="A149" t="s">
        <v>506</v>
      </c>
      <c r="B149" s="72">
        <f>'2026 Final CBI Grant Report'!H32</f>
        <v>0</v>
      </c>
    </row>
    <row r="150" spans="1:2" x14ac:dyDescent="0.3">
      <c r="A150" t="s">
        <v>507</v>
      </c>
      <c r="B150" s="26">
        <f>'2026 Final CBI Grant Report'!A33</f>
        <v>0</v>
      </c>
    </row>
    <row r="151" spans="1:2" x14ac:dyDescent="0.3">
      <c r="A151" t="s">
        <v>508</v>
      </c>
      <c r="B151" s="26">
        <f>'2026 Final CBI Grant Report'!B33</f>
        <v>0</v>
      </c>
    </row>
    <row r="152" spans="1:2" x14ac:dyDescent="0.3">
      <c r="A152" t="s">
        <v>509</v>
      </c>
      <c r="B152" s="26">
        <f>'2026 Final CBI Grant Report'!C33</f>
        <v>0</v>
      </c>
    </row>
    <row r="153" spans="1:2" x14ac:dyDescent="0.3">
      <c r="A153" t="s">
        <v>510</v>
      </c>
      <c r="B153" s="71">
        <f>'2026 Final CBI Grant Report'!D33</f>
        <v>0</v>
      </c>
    </row>
    <row r="154" spans="1:2" x14ac:dyDescent="0.3">
      <c r="A154" t="s">
        <v>511</v>
      </c>
      <c r="B154" s="72">
        <f>'2026 Final CBI Grant Report'!E33</f>
        <v>0</v>
      </c>
    </row>
    <row r="155" spans="1:2" x14ac:dyDescent="0.3">
      <c r="A155" t="s">
        <v>512</v>
      </c>
      <c r="B155" s="72">
        <f>'2026 Final CBI Grant Report'!F33</f>
        <v>0</v>
      </c>
    </row>
    <row r="156" spans="1:2" x14ac:dyDescent="0.3">
      <c r="A156" t="s">
        <v>513</v>
      </c>
      <c r="B156" s="72">
        <f>'2026 Final CBI Grant Report'!G33</f>
        <v>0</v>
      </c>
    </row>
    <row r="157" spans="1:2" x14ac:dyDescent="0.3">
      <c r="A157" t="s">
        <v>514</v>
      </c>
      <c r="B157" s="72">
        <f>'2026 Final CBI Grant Report'!H33</f>
        <v>0</v>
      </c>
    </row>
    <row r="158" spans="1:2" x14ac:dyDescent="0.3">
      <c r="A158" t="s">
        <v>515</v>
      </c>
      <c r="B158" s="26">
        <f>'2026 Final CBI Grant Report'!A34</f>
        <v>0</v>
      </c>
    </row>
    <row r="159" spans="1:2" x14ac:dyDescent="0.3">
      <c r="A159" t="s">
        <v>516</v>
      </c>
      <c r="B159" s="26">
        <f>'2026 Final CBI Grant Report'!B34</f>
        <v>0</v>
      </c>
    </row>
    <row r="160" spans="1:2" x14ac:dyDescent="0.3">
      <c r="A160" t="s">
        <v>517</v>
      </c>
      <c r="B160" s="26">
        <f>'2026 Final CBI Grant Report'!C34</f>
        <v>0</v>
      </c>
    </row>
    <row r="161" spans="1:2" x14ac:dyDescent="0.3">
      <c r="A161" t="s">
        <v>518</v>
      </c>
      <c r="B161" s="71">
        <f>'2026 Final CBI Grant Report'!D34</f>
        <v>0</v>
      </c>
    </row>
    <row r="162" spans="1:2" x14ac:dyDescent="0.3">
      <c r="A162" t="s">
        <v>519</v>
      </c>
      <c r="B162" s="72">
        <f>'2026 Final CBI Grant Report'!E34</f>
        <v>0</v>
      </c>
    </row>
    <row r="163" spans="1:2" x14ac:dyDescent="0.3">
      <c r="A163" t="s">
        <v>520</v>
      </c>
      <c r="B163" s="72">
        <f>'2026 Final CBI Grant Report'!F34</f>
        <v>0</v>
      </c>
    </row>
    <row r="164" spans="1:2" x14ac:dyDescent="0.3">
      <c r="A164" t="s">
        <v>521</v>
      </c>
      <c r="B164" s="72">
        <f>'2026 Final CBI Grant Report'!G34</f>
        <v>0</v>
      </c>
    </row>
    <row r="165" spans="1:2" x14ac:dyDescent="0.3">
      <c r="A165" t="s">
        <v>522</v>
      </c>
      <c r="B165" s="72">
        <f>'2026 Final CBI Grant Report'!H34</f>
        <v>0</v>
      </c>
    </row>
    <row r="166" spans="1:2" x14ac:dyDescent="0.3">
      <c r="A166" t="s">
        <v>523</v>
      </c>
      <c r="B166" s="71">
        <f>'2026 Final CBI Grant Report'!D35</f>
        <v>0</v>
      </c>
    </row>
    <row r="167" spans="1:2" x14ac:dyDescent="0.3">
      <c r="A167" t="s">
        <v>524</v>
      </c>
      <c r="B167" s="71">
        <f>'2026 Final CBI Grant Report'!E35</f>
        <v>0</v>
      </c>
    </row>
    <row r="168" spans="1:2" x14ac:dyDescent="0.3">
      <c r="A168" t="s">
        <v>525</v>
      </c>
      <c r="B168" s="71">
        <f>'2026 Final CBI Grant Report'!F35</f>
        <v>0</v>
      </c>
    </row>
    <row r="169" spans="1:2" x14ac:dyDescent="0.3">
      <c r="A169" t="s">
        <v>526</v>
      </c>
      <c r="B169" s="71">
        <f>'2026 Final CBI Grant Report'!G35</f>
        <v>0</v>
      </c>
    </row>
    <row r="170" spans="1:2" x14ac:dyDescent="0.3">
      <c r="A170" t="s">
        <v>527</v>
      </c>
      <c r="B170" s="71">
        <f>'2026 Final CBI Grant Report'!H35</f>
        <v>0</v>
      </c>
    </row>
    <row r="171" spans="1:2" x14ac:dyDescent="0.3">
      <c r="A171" t="s">
        <v>528</v>
      </c>
      <c r="B171" s="26">
        <f>'2026 Final CBI Grant Report'!D50</f>
        <v>0</v>
      </c>
    </row>
    <row r="172" spans="1:2" x14ac:dyDescent="0.3">
      <c r="A172" t="s">
        <v>529</v>
      </c>
      <c r="B172" s="26">
        <f>'2026 Final CBI Grant Report'!E50</f>
        <v>0</v>
      </c>
    </row>
    <row r="173" spans="1:2" x14ac:dyDescent="0.3">
      <c r="A173" t="s">
        <v>530</v>
      </c>
      <c r="B173" s="26">
        <f>'2026 Final CBI Grant Report'!F50</f>
        <v>0</v>
      </c>
    </row>
    <row r="174" spans="1:2" x14ac:dyDescent="0.3">
      <c r="A174" t="s">
        <v>531</v>
      </c>
      <c r="B174" s="72">
        <f>'2026 Final CBI Grant Report'!C58</f>
        <v>0</v>
      </c>
    </row>
    <row r="175" spans="1:2" x14ac:dyDescent="0.3">
      <c r="A175" t="s">
        <v>532</v>
      </c>
      <c r="B175" s="26">
        <f>'2026 Final CBI Grant Report'!C69</f>
        <v>0</v>
      </c>
    </row>
    <row r="176" spans="1:2" x14ac:dyDescent="0.3">
      <c r="A176" t="s">
        <v>533</v>
      </c>
      <c r="B176" s="26">
        <f>'2026 Final CBI Grant Report'!D69</f>
        <v>0</v>
      </c>
    </row>
    <row r="177" spans="1:2" x14ac:dyDescent="0.3">
      <c r="A177" t="s">
        <v>534</v>
      </c>
      <c r="B177" s="26">
        <f>'2026 Final CBI Grant Report'!E69</f>
        <v>0</v>
      </c>
    </row>
    <row r="178" spans="1:2" x14ac:dyDescent="0.3">
      <c r="A178" t="s">
        <v>535</v>
      </c>
      <c r="B178" s="26">
        <f>'2026 Final CBI Grant Report'!F69</f>
        <v>0</v>
      </c>
    </row>
    <row r="179" spans="1:2" x14ac:dyDescent="0.3">
      <c r="A179" t="s">
        <v>536</v>
      </c>
      <c r="B179" s="26">
        <f>'2026 Final CBI Grant Report'!A74</f>
        <v>0</v>
      </c>
    </row>
    <row r="180" spans="1:2" x14ac:dyDescent="0.3">
      <c r="A180" t="s">
        <v>537</v>
      </c>
      <c r="B180" s="26" t="str">
        <f>'2026 Final CBI Grant Report'!B74</f>
        <v>$</v>
      </c>
    </row>
    <row r="181" spans="1:2" x14ac:dyDescent="0.3">
      <c r="A181" t="s">
        <v>538</v>
      </c>
      <c r="B181" s="26">
        <f>'2026 Final CBI Grant Report'!C74</f>
        <v>0</v>
      </c>
    </row>
    <row r="182" spans="1:2" x14ac:dyDescent="0.3">
      <c r="A182" t="s">
        <v>539</v>
      </c>
      <c r="B182" s="26" t="e">
        <f>'2026 Final CBI Grant Report'!D74</f>
        <v>#VALUE!</v>
      </c>
    </row>
    <row r="183" spans="1:2" x14ac:dyDescent="0.3">
      <c r="A183" t="s">
        <v>540</v>
      </c>
      <c r="B183" s="26">
        <f>'2026 Final CBI Grant Report'!C78</f>
        <v>0</v>
      </c>
    </row>
    <row r="184" spans="1:2" x14ac:dyDescent="0.3">
      <c r="A184" t="s">
        <v>541</v>
      </c>
      <c r="B184" s="26">
        <f>'2026 Final CBI Grant Report'!C79</f>
        <v>0</v>
      </c>
    </row>
    <row r="185" spans="1:2" x14ac:dyDescent="0.3">
      <c r="A185" t="s">
        <v>542</v>
      </c>
      <c r="B185" s="26">
        <f>'2026 Final CBI Grant Report'!C80</f>
        <v>0</v>
      </c>
    </row>
    <row r="186" spans="1:2" x14ac:dyDescent="0.3">
      <c r="A186" t="s">
        <v>543</v>
      </c>
      <c r="B186" s="26">
        <f>'2026 Final CBI Grant Report'!A86</f>
        <v>0</v>
      </c>
    </row>
  </sheetData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6B06-6554-45CF-B56D-0401FC8432D4}">
  <dimension ref="A2:H125"/>
  <sheetViews>
    <sheetView topLeftCell="A95" workbookViewId="0">
      <selection activeCell="E112" sqref="E112"/>
    </sheetView>
  </sheetViews>
  <sheetFormatPr defaultRowHeight="14.4" x14ac:dyDescent="0.3"/>
  <cols>
    <col min="1" max="1" width="48.44140625" bestFit="1" customWidth="1"/>
    <col min="3" max="3" width="43.21875" bestFit="1" customWidth="1"/>
    <col min="5" max="5" width="23" bestFit="1" customWidth="1"/>
    <col min="6" max="6" width="9.77734375" customWidth="1"/>
  </cols>
  <sheetData>
    <row r="2" spans="1:8" x14ac:dyDescent="0.3">
      <c r="A2" s="49" t="s">
        <v>76</v>
      </c>
      <c r="C2" s="49" t="s">
        <v>143</v>
      </c>
      <c r="E2" t="s">
        <v>143</v>
      </c>
      <c r="F2" t="s">
        <v>234</v>
      </c>
      <c r="H2" t="s">
        <v>141</v>
      </c>
    </row>
    <row r="3" spans="1:8" x14ac:dyDescent="0.3">
      <c r="A3" s="49" t="s">
        <v>77</v>
      </c>
      <c r="C3" s="49" t="s">
        <v>144</v>
      </c>
      <c r="E3" t="s">
        <v>144</v>
      </c>
      <c r="F3" t="s">
        <v>235</v>
      </c>
      <c r="H3" t="s">
        <v>142</v>
      </c>
    </row>
    <row r="4" spans="1:8" x14ac:dyDescent="0.3">
      <c r="A4" s="49" t="s">
        <v>78</v>
      </c>
      <c r="C4" s="49" t="s">
        <v>145</v>
      </c>
      <c r="E4" t="s">
        <v>145</v>
      </c>
      <c r="F4" t="s">
        <v>236</v>
      </c>
    </row>
    <row r="5" spans="1:8" x14ac:dyDescent="0.3">
      <c r="A5" s="49" t="s">
        <v>79</v>
      </c>
      <c r="C5" s="49" t="s">
        <v>146</v>
      </c>
      <c r="E5" t="s">
        <v>146</v>
      </c>
      <c r="F5" t="s">
        <v>237</v>
      </c>
    </row>
    <row r="6" spans="1:8" x14ac:dyDescent="0.3">
      <c r="A6" s="49" t="s">
        <v>80</v>
      </c>
      <c r="C6" s="49" t="s">
        <v>147</v>
      </c>
      <c r="E6" t="s">
        <v>147</v>
      </c>
      <c r="F6" t="s">
        <v>238</v>
      </c>
    </row>
    <row r="7" spans="1:8" x14ac:dyDescent="0.3">
      <c r="A7" s="49" t="s">
        <v>81</v>
      </c>
      <c r="C7" s="49" t="s">
        <v>148</v>
      </c>
      <c r="E7" t="s">
        <v>148</v>
      </c>
      <c r="F7" t="s">
        <v>239</v>
      </c>
    </row>
    <row r="8" spans="1:8" x14ac:dyDescent="0.3">
      <c r="A8" s="49" t="s">
        <v>82</v>
      </c>
      <c r="C8" s="49" t="s">
        <v>149</v>
      </c>
      <c r="E8" t="s">
        <v>149</v>
      </c>
      <c r="F8" t="s">
        <v>240</v>
      </c>
    </row>
    <row r="9" spans="1:8" x14ac:dyDescent="0.3">
      <c r="A9" s="49" t="s">
        <v>83</v>
      </c>
      <c r="C9" s="49" t="s">
        <v>150</v>
      </c>
      <c r="E9" t="s">
        <v>150</v>
      </c>
      <c r="F9" t="s">
        <v>241</v>
      </c>
    </row>
    <row r="10" spans="1:8" x14ac:dyDescent="0.3">
      <c r="A10" s="49" t="s">
        <v>84</v>
      </c>
      <c r="C10" s="49" t="s">
        <v>151</v>
      </c>
      <c r="E10" t="s">
        <v>151</v>
      </c>
      <c r="F10" t="s">
        <v>242</v>
      </c>
    </row>
    <row r="11" spans="1:8" x14ac:dyDescent="0.3">
      <c r="A11" s="49" t="s">
        <v>85</v>
      </c>
      <c r="C11" s="49" t="s">
        <v>152</v>
      </c>
      <c r="E11" t="s">
        <v>152</v>
      </c>
      <c r="F11" t="s">
        <v>243</v>
      </c>
    </row>
    <row r="12" spans="1:8" x14ac:dyDescent="0.3">
      <c r="A12" s="49" t="s">
        <v>86</v>
      </c>
      <c r="C12" s="49" t="s">
        <v>153</v>
      </c>
      <c r="E12" t="s">
        <v>153</v>
      </c>
      <c r="F12" t="s">
        <v>244</v>
      </c>
    </row>
    <row r="13" spans="1:8" x14ac:dyDescent="0.3">
      <c r="A13" s="49" t="s">
        <v>87</v>
      </c>
      <c r="C13" s="49" t="s">
        <v>154</v>
      </c>
      <c r="E13" t="s">
        <v>153</v>
      </c>
      <c r="F13" t="s">
        <v>245</v>
      </c>
    </row>
    <row r="14" spans="1:8" x14ac:dyDescent="0.3">
      <c r="A14" s="49" t="s">
        <v>88</v>
      </c>
      <c r="C14" s="49" t="s">
        <v>155</v>
      </c>
      <c r="E14" t="s">
        <v>153</v>
      </c>
      <c r="F14" t="s">
        <v>246</v>
      </c>
    </row>
    <row r="15" spans="1:8" x14ac:dyDescent="0.3">
      <c r="A15" s="49" t="s">
        <v>89</v>
      </c>
      <c r="C15" s="49" t="s">
        <v>156</v>
      </c>
      <c r="E15" t="s">
        <v>154</v>
      </c>
      <c r="F15" t="s">
        <v>247</v>
      </c>
    </row>
    <row r="16" spans="1:8" x14ac:dyDescent="0.3">
      <c r="A16" s="49" t="s">
        <v>90</v>
      </c>
      <c r="C16" s="49" t="s">
        <v>157</v>
      </c>
      <c r="E16" t="s">
        <v>155</v>
      </c>
      <c r="F16" t="s">
        <v>248</v>
      </c>
    </row>
    <row r="17" spans="1:6" x14ac:dyDescent="0.3">
      <c r="A17" s="49" t="s">
        <v>91</v>
      </c>
      <c r="C17" s="49" t="s">
        <v>158</v>
      </c>
      <c r="E17" t="s">
        <v>156</v>
      </c>
      <c r="F17" t="s">
        <v>249</v>
      </c>
    </row>
    <row r="18" spans="1:6" x14ac:dyDescent="0.3">
      <c r="A18" s="49" t="s">
        <v>92</v>
      </c>
      <c r="C18" s="49" t="s">
        <v>159</v>
      </c>
      <c r="E18" t="s">
        <v>156</v>
      </c>
      <c r="F18" t="s">
        <v>250</v>
      </c>
    </row>
    <row r="19" spans="1:6" x14ac:dyDescent="0.3">
      <c r="A19" s="49" t="s">
        <v>93</v>
      </c>
      <c r="C19" s="49" t="s">
        <v>160</v>
      </c>
      <c r="E19" t="s">
        <v>156</v>
      </c>
      <c r="F19" t="s">
        <v>251</v>
      </c>
    </row>
    <row r="20" spans="1:6" x14ac:dyDescent="0.3">
      <c r="A20" t="s">
        <v>133</v>
      </c>
      <c r="C20" s="49" t="s">
        <v>161</v>
      </c>
      <c r="E20" t="s">
        <v>157</v>
      </c>
      <c r="F20" t="s">
        <v>252</v>
      </c>
    </row>
    <row r="21" spans="1:6" x14ac:dyDescent="0.3">
      <c r="A21" t="s">
        <v>134</v>
      </c>
      <c r="C21" s="49" t="s">
        <v>162</v>
      </c>
      <c r="E21" t="s">
        <v>158</v>
      </c>
      <c r="F21" t="s">
        <v>253</v>
      </c>
    </row>
    <row r="22" spans="1:6" x14ac:dyDescent="0.3">
      <c r="A22" s="49" t="s">
        <v>94</v>
      </c>
      <c r="C22" s="49" t="s">
        <v>163</v>
      </c>
      <c r="E22" t="s">
        <v>159</v>
      </c>
      <c r="F22" t="s">
        <v>254</v>
      </c>
    </row>
    <row r="23" spans="1:6" x14ac:dyDescent="0.3">
      <c r="A23" s="49" t="s">
        <v>135</v>
      </c>
      <c r="C23" s="49" t="s">
        <v>164</v>
      </c>
      <c r="E23" t="s">
        <v>160</v>
      </c>
      <c r="F23" t="s">
        <v>255</v>
      </c>
    </row>
    <row r="24" spans="1:6" x14ac:dyDescent="0.3">
      <c r="A24" s="49" t="s">
        <v>95</v>
      </c>
      <c r="C24" s="49" t="s">
        <v>165</v>
      </c>
      <c r="E24" t="s">
        <v>160</v>
      </c>
      <c r="F24" t="s">
        <v>256</v>
      </c>
    </row>
    <row r="25" spans="1:6" x14ac:dyDescent="0.3">
      <c r="A25" s="49" t="s">
        <v>96</v>
      </c>
      <c r="C25" s="49" t="s">
        <v>166</v>
      </c>
      <c r="E25" t="s">
        <v>161</v>
      </c>
      <c r="F25" t="s">
        <v>257</v>
      </c>
    </row>
    <row r="26" spans="1:6" x14ac:dyDescent="0.3">
      <c r="A26" s="49" t="s">
        <v>97</v>
      </c>
      <c r="C26" s="49" t="s">
        <v>167</v>
      </c>
      <c r="E26" t="s">
        <v>162</v>
      </c>
      <c r="F26" t="s">
        <v>258</v>
      </c>
    </row>
    <row r="27" spans="1:6" x14ac:dyDescent="0.3">
      <c r="A27" s="49" t="s">
        <v>98</v>
      </c>
      <c r="C27" s="49" t="s">
        <v>168</v>
      </c>
      <c r="E27" t="s">
        <v>162</v>
      </c>
      <c r="F27" t="s">
        <v>259</v>
      </c>
    </row>
    <row r="28" spans="1:6" x14ac:dyDescent="0.3">
      <c r="A28" s="49" t="s">
        <v>99</v>
      </c>
      <c r="C28" s="49" t="s">
        <v>169</v>
      </c>
      <c r="E28" t="s">
        <v>163</v>
      </c>
      <c r="F28" t="s">
        <v>260</v>
      </c>
    </row>
    <row r="29" spans="1:6" x14ac:dyDescent="0.3">
      <c r="A29" s="49" t="s">
        <v>100</v>
      </c>
      <c r="C29" s="49" t="s">
        <v>170</v>
      </c>
      <c r="E29" t="s">
        <v>163</v>
      </c>
      <c r="F29" t="s">
        <v>261</v>
      </c>
    </row>
    <row r="30" spans="1:6" x14ac:dyDescent="0.3">
      <c r="A30" s="49" t="s">
        <v>101</v>
      </c>
      <c r="C30" s="49" t="s">
        <v>171</v>
      </c>
      <c r="E30" t="s">
        <v>163</v>
      </c>
      <c r="F30" t="s">
        <v>262</v>
      </c>
    </row>
    <row r="31" spans="1:6" x14ac:dyDescent="0.3">
      <c r="A31" s="49" t="s">
        <v>102</v>
      </c>
      <c r="C31" s="49" t="s">
        <v>172</v>
      </c>
      <c r="E31" t="s">
        <v>164</v>
      </c>
      <c r="F31" t="s">
        <v>263</v>
      </c>
    </row>
    <row r="32" spans="1:6" x14ac:dyDescent="0.3">
      <c r="A32" s="49" t="s">
        <v>103</v>
      </c>
      <c r="C32" s="49" t="s">
        <v>173</v>
      </c>
      <c r="E32" t="s">
        <v>165</v>
      </c>
      <c r="F32" t="s">
        <v>264</v>
      </c>
    </row>
    <row r="33" spans="1:6" x14ac:dyDescent="0.3">
      <c r="A33" s="49" t="s">
        <v>104</v>
      </c>
      <c r="C33" s="49" t="s">
        <v>174</v>
      </c>
      <c r="E33" t="s">
        <v>166</v>
      </c>
      <c r="F33" t="s">
        <v>265</v>
      </c>
    </row>
    <row r="34" spans="1:6" x14ac:dyDescent="0.3">
      <c r="A34" s="49" t="s">
        <v>105</v>
      </c>
      <c r="C34" s="49" t="s">
        <v>175</v>
      </c>
      <c r="E34" t="s">
        <v>167</v>
      </c>
      <c r="F34" t="s">
        <v>266</v>
      </c>
    </row>
    <row r="35" spans="1:6" x14ac:dyDescent="0.3">
      <c r="A35" s="49" t="s">
        <v>106</v>
      </c>
      <c r="C35" s="49" t="s">
        <v>176</v>
      </c>
      <c r="E35" t="s">
        <v>168</v>
      </c>
      <c r="F35" t="s">
        <v>267</v>
      </c>
    </row>
    <row r="36" spans="1:6" x14ac:dyDescent="0.3">
      <c r="A36" s="49" t="s">
        <v>107</v>
      </c>
      <c r="C36" s="49" t="s">
        <v>177</v>
      </c>
      <c r="E36" t="s">
        <v>169</v>
      </c>
      <c r="F36" t="s">
        <v>268</v>
      </c>
    </row>
    <row r="37" spans="1:6" x14ac:dyDescent="0.3">
      <c r="A37" s="49" t="s">
        <v>108</v>
      </c>
      <c r="C37" s="49" t="s">
        <v>178</v>
      </c>
      <c r="E37" t="s">
        <v>170</v>
      </c>
      <c r="F37" t="s">
        <v>269</v>
      </c>
    </row>
    <row r="38" spans="1:6" x14ac:dyDescent="0.3">
      <c r="A38" s="49" t="s">
        <v>136</v>
      </c>
      <c r="C38" s="49" t="s">
        <v>179</v>
      </c>
      <c r="E38" t="s">
        <v>171</v>
      </c>
      <c r="F38" t="s">
        <v>270</v>
      </c>
    </row>
    <row r="39" spans="1:6" x14ac:dyDescent="0.3">
      <c r="A39" s="49" t="s">
        <v>109</v>
      </c>
      <c r="C39" s="49" t="s">
        <v>180</v>
      </c>
      <c r="E39" t="s">
        <v>172</v>
      </c>
      <c r="F39" t="s">
        <v>271</v>
      </c>
    </row>
    <row r="40" spans="1:6" x14ac:dyDescent="0.3">
      <c r="A40" t="s">
        <v>137</v>
      </c>
      <c r="C40" s="49" t="s">
        <v>181</v>
      </c>
      <c r="E40" t="s">
        <v>173</v>
      </c>
      <c r="F40" t="s">
        <v>272</v>
      </c>
    </row>
    <row r="41" spans="1:6" x14ac:dyDescent="0.3">
      <c r="A41" s="49" t="s">
        <v>110</v>
      </c>
      <c r="C41" s="49" t="s">
        <v>182</v>
      </c>
      <c r="E41" t="s">
        <v>174</v>
      </c>
      <c r="F41" t="s">
        <v>273</v>
      </c>
    </row>
    <row r="42" spans="1:6" x14ac:dyDescent="0.3">
      <c r="A42" s="49" t="s">
        <v>111</v>
      </c>
      <c r="C42" s="49" t="s">
        <v>183</v>
      </c>
      <c r="E42" t="s">
        <v>175</v>
      </c>
      <c r="F42" t="s">
        <v>274</v>
      </c>
    </row>
    <row r="43" spans="1:6" x14ac:dyDescent="0.3">
      <c r="A43" s="49" t="s">
        <v>112</v>
      </c>
      <c r="C43" s="49" t="s">
        <v>184</v>
      </c>
      <c r="E43" t="s">
        <v>176</v>
      </c>
      <c r="F43" t="s">
        <v>275</v>
      </c>
    </row>
    <row r="44" spans="1:6" x14ac:dyDescent="0.3">
      <c r="A44" s="49" t="s">
        <v>113</v>
      </c>
      <c r="C44" s="49" t="s">
        <v>185</v>
      </c>
      <c r="E44" t="s">
        <v>177</v>
      </c>
      <c r="F44" t="s">
        <v>276</v>
      </c>
    </row>
    <row r="45" spans="1:6" x14ac:dyDescent="0.3">
      <c r="A45" s="49" t="s">
        <v>114</v>
      </c>
      <c r="C45" s="49" t="s">
        <v>186</v>
      </c>
      <c r="E45" t="s">
        <v>177</v>
      </c>
      <c r="F45" t="s">
        <v>277</v>
      </c>
    </row>
    <row r="46" spans="1:6" x14ac:dyDescent="0.3">
      <c r="A46" s="49" t="s">
        <v>115</v>
      </c>
      <c r="C46" s="49" t="s">
        <v>187</v>
      </c>
      <c r="E46" t="s">
        <v>178</v>
      </c>
      <c r="F46" t="s">
        <v>278</v>
      </c>
    </row>
    <row r="47" spans="1:6" x14ac:dyDescent="0.3">
      <c r="A47" s="49" t="s">
        <v>116</v>
      </c>
      <c r="C47" s="49" t="s">
        <v>188</v>
      </c>
      <c r="E47" t="s">
        <v>178</v>
      </c>
      <c r="F47" t="s">
        <v>279</v>
      </c>
    </row>
    <row r="48" spans="1:6" x14ac:dyDescent="0.3">
      <c r="A48" s="49" t="s">
        <v>117</v>
      </c>
      <c r="C48" s="49" t="s">
        <v>189</v>
      </c>
      <c r="E48" t="s">
        <v>179</v>
      </c>
      <c r="F48" t="s">
        <v>280</v>
      </c>
    </row>
    <row r="49" spans="1:6" x14ac:dyDescent="0.3">
      <c r="A49" s="49" t="s">
        <v>138</v>
      </c>
      <c r="C49" s="49" t="s">
        <v>190</v>
      </c>
      <c r="E49" t="s">
        <v>180</v>
      </c>
      <c r="F49" t="s">
        <v>281</v>
      </c>
    </row>
    <row r="50" spans="1:6" x14ac:dyDescent="0.3">
      <c r="A50" s="49" t="s">
        <v>118</v>
      </c>
      <c r="C50" s="49" t="s">
        <v>191</v>
      </c>
      <c r="E50" t="s">
        <v>181</v>
      </c>
      <c r="F50" t="s">
        <v>282</v>
      </c>
    </row>
    <row r="51" spans="1:6" x14ac:dyDescent="0.3">
      <c r="A51" s="49" t="s">
        <v>119</v>
      </c>
      <c r="C51" s="49" t="s">
        <v>192</v>
      </c>
      <c r="E51" t="s">
        <v>181</v>
      </c>
      <c r="F51" t="s">
        <v>283</v>
      </c>
    </row>
    <row r="52" spans="1:6" x14ac:dyDescent="0.3">
      <c r="A52" s="49" t="s">
        <v>120</v>
      </c>
      <c r="C52" s="49" t="s">
        <v>193</v>
      </c>
      <c r="E52" t="s">
        <v>181</v>
      </c>
      <c r="F52" t="s">
        <v>284</v>
      </c>
    </row>
    <row r="53" spans="1:6" x14ac:dyDescent="0.3">
      <c r="A53" s="49" t="s">
        <v>121</v>
      </c>
      <c r="C53" s="49" t="s">
        <v>194</v>
      </c>
      <c r="E53" t="s">
        <v>182</v>
      </c>
      <c r="F53" t="s">
        <v>285</v>
      </c>
    </row>
    <row r="54" spans="1:6" x14ac:dyDescent="0.3">
      <c r="A54" s="49" t="s">
        <v>122</v>
      </c>
      <c r="C54" s="49" t="s">
        <v>195</v>
      </c>
      <c r="E54" t="s">
        <v>182</v>
      </c>
      <c r="F54" t="s">
        <v>286</v>
      </c>
    </row>
    <row r="55" spans="1:6" x14ac:dyDescent="0.3">
      <c r="A55" s="49" t="s">
        <v>123</v>
      </c>
      <c r="C55" s="49" t="s">
        <v>196</v>
      </c>
      <c r="E55" t="s">
        <v>182</v>
      </c>
      <c r="F55" t="s">
        <v>287</v>
      </c>
    </row>
    <row r="56" spans="1:6" x14ac:dyDescent="0.3">
      <c r="A56" s="49" t="s">
        <v>124</v>
      </c>
      <c r="C56" s="49" t="s">
        <v>197</v>
      </c>
      <c r="E56" t="s">
        <v>183</v>
      </c>
      <c r="F56" t="s">
        <v>288</v>
      </c>
    </row>
    <row r="57" spans="1:6" x14ac:dyDescent="0.3">
      <c r="A57" t="s">
        <v>140</v>
      </c>
      <c r="C57" s="49" t="s">
        <v>198</v>
      </c>
      <c r="E57" t="s">
        <v>184</v>
      </c>
      <c r="F57" t="s">
        <v>289</v>
      </c>
    </row>
    <row r="58" spans="1:6" x14ac:dyDescent="0.3">
      <c r="A58" s="49" t="s">
        <v>125</v>
      </c>
      <c r="C58" s="49" t="s">
        <v>199</v>
      </c>
      <c r="E58" t="s">
        <v>185</v>
      </c>
      <c r="F58" t="s">
        <v>290</v>
      </c>
    </row>
    <row r="59" spans="1:6" x14ac:dyDescent="0.3">
      <c r="A59" s="49" t="s">
        <v>126</v>
      </c>
      <c r="C59" s="49" t="s">
        <v>200</v>
      </c>
      <c r="E59" t="s">
        <v>185</v>
      </c>
      <c r="F59" t="s">
        <v>291</v>
      </c>
    </row>
    <row r="60" spans="1:6" x14ac:dyDescent="0.3">
      <c r="A60" s="49" t="s">
        <v>127</v>
      </c>
      <c r="C60" s="49" t="s">
        <v>201</v>
      </c>
      <c r="E60" t="s">
        <v>186</v>
      </c>
      <c r="F60" t="s">
        <v>292</v>
      </c>
    </row>
    <row r="61" spans="1:6" x14ac:dyDescent="0.3">
      <c r="A61" s="49" t="s">
        <v>128</v>
      </c>
      <c r="C61" s="49" t="s">
        <v>202</v>
      </c>
      <c r="E61" t="s">
        <v>187</v>
      </c>
      <c r="F61" t="s">
        <v>293</v>
      </c>
    </row>
    <row r="62" spans="1:6" x14ac:dyDescent="0.3">
      <c r="A62" s="49" t="s">
        <v>129</v>
      </c>
      <c r="C62" s="49" t="s">
        <v>203</v>
      </c>
      <c r="E62" t="s">
        <v>187</v>
      </c>
      <c r="F62" t="s">
        <v>294</v>
      </c>
    </row>
    <row r="63" spans="1:6" x14ac:dyDescent="0.3">
      <c r="A63" s="49" t="s">
        <v>139</v>
      </c>
      <c r="C63" s="49" t="s">
        <v>204</v>
      </c>
      <c r="E63" t="s">
        <v>188</v>
      </c>
      <c r="F63" t="s">
        <v>295</v>
      </c>
    </row>
    <row r="64" spans="1:6" x14ac:dyDescent="0.3">
      <c r="A64" s="49" t="s">
        <v>130</v>
      </c>
      <c r="C64" s="49" t="s">
        <v>205</v>
      </c>
      <c r="E64" t="s">
        <v>188</v>
      </c>
      <c r="F64" t="s">
        <v>296</v>
      </c>
    </row>
    <row r="65" spans="1:6" x14ac:dyDescent="0.3">
      <c r="A65" s="49" t="s">
        <v>131</v>
      </c>
      <c r="C65" s="49" t="s">
        <v>206</v>
      </c>
      <c r="E65" t="s">
        <v>189</v>
      </c>
      <c r="F65" t="s">
        <v>297</v>
      </c>
    </row>
    <row r="66" spans="1:6" x14ac:dyDescent="0.3">
      <c r="A66" s="49" t="s">
        <v>132</v>
      </c>
      <c r="C66" s="49" t="s">
        <v>207</v>
      </c>
      <c r="E66" t="s">
        <v>190</v>
      </c>
      <c r="F66" t="s">
        <v>298</v>
      </c>
    </row>
    <row r="67" spans="1:6" x14ac:dyDescent="0.3">
      <c r="C67" s="49" t="s">
        <v>208</v>
      </c>
      <c r="E67" t="s">
        <v>190</v>
      </c>
      <c r="F67" t="s">
        <v>299</v>
      </c>
    </row>
    <row r="68" spans="1:6" x14ac:dyDescent="0.3">
      <c r="C68" s="49" t="s">
        <v>209</v>
      </c>
      <c r="E68" t="s">
        <v>191</v>
      </c>
      <c r="F68" t="s">
        <v>300</v>
      </c>
    </row>
    <row r="69" spans="1:6" x14ac:dyDescent="0.3">
      <c r="C69" s="49" t="s">
        <v>210</v>
      </c>
      <c r="E69" t="s">
        <v>191</v>
      </c>
      <c r="F69" t="s">
        <v>301</v>
      </c>
    </row>
    <row r="70" spans="1:6" x14ac:dyDescent="0.3">
      <c r="C70" s="49" t="s">
        <v>211</v>
      </c>
      <c r="E70" t="s">
        <v>191</v>
      </c>
      <c r="F70" t="s">
        <v>302</v>
      </c>
    </row>
    <row r="71" spans="1:6" x14ac:dyDescent="0.3">
      <c r="C71" s="49" t="s">
        <v>212</v>
      </c>
      <c r="E71" t="s">
        <v>192</v>
      </c>
      <c r="F71" t="s">
        <v>303</v>
      </c>
    </row>
    <row r="72" spans="1:6" x14ac:dyDescent="0.3">
      <c r="C72" s="49" t="s">
        <v>213</v>
      </c>
      <c r="E72" t="s">
        <v>192</v>
      </c>
      <c r="F72" t="s">
        <v>304</v>
      </c>
    </row>
    <row r="73" spans="1:6" x14ac:dyDescent="0.3">
      <c r="C73" s="49" t="s">
        <v>214</v>
      </c>
      <c r="E73" t="s">
        <v>193</v>
      </c>
      <c r="F73" t="s">
        <v>305</v>
      </c>
    </row>
    <row r="74" spans="1:6" x14ac:dyDescent="0.3">
      <c r="C74" s="49" t="s">
        <v>215</v>
      </c>
      <c r="E74" t="s">
        <v>194</v>
      </c>
      <c r="F74" t="s">
        <v>306</v>
      </c>
    </row>
    <row r="75" spans="1:6" x14ac:dyDescent="0.3">
      <c r="C75" s="49" t="s">
        <v>216</v>
      </c>
      <c r="E75" t="s">
        <v>195</v>
      </c>
      <c r="F75" t="s">
        <v>307</v>
      </c>
    </row>
    <row r="76" spans="1:6" x14ac:dyDescent="0.3">
      <c r="C76" s="49" t="s">
        <v>217</v>
      </c>
      <c r="E76" t="s">
        <v>196</v>
      </c>
      <c r="F76" t="s">
        <v>308</v>
      </c>
    </row>
    <row r="77" spans="1:6" x14ac:dyDescent="0.3">
      <c r="C77" s="49" t="s">
        <v>218</v>
      </c>
      <c r="E77" t="s">
        <v>197</v>
      </c>
      <c r="F77" t="s">
        <v>309</v>
      </c>
    </row>
    <row r="78" spans="1:6" x14ac:dyDescent="0.3">
      <c r="C78" s="49" t="s">
        <v>219</v>
      </c>
      <c r="E78" t="s">
        <v>197</v>
      </c>
      <c r="F78" t="s">
        <v>310</v>
      </c>
    </row>
    <row r="79" spans="1:6" x14ac:dyDescent="0.3">
      <c r="C79" s="49" t="s">
        <v>220</v>
      </c>
      <c r="E79" t="s">
        <v>198</v>
      </c>
      <c r="F79" t="s">
        <v>311</v>
      </c>
    </row>
    <row r="80" spans="1:6" x14ac:dyDescent="0.3">
      <c r="C80" s="49" t="s">
        <v>221</v>
      </c>
      <c r="E80" t="s">
        <v>199</v>
      </c>
      <c r="F80" t="s">
        <v>312</v>
      </c>
    </row>
    <row r="81" spans="3:6" x14ac:dyDescent="0.3">
      <c r="C81" s="49" t="s">
        <v>222</v>
      </c>
      <c r="E81" t="s">
        <v>200</v>
      </c>
      <c r="F81" t="s">
        <v>313</v>
      </c>
    </row>
    <row r="82" spans="3:6" x14ac:dyDescent="0.3">
      <c r="C82" s="49" t="s">
        <v>223</v>
      </c>
      <c r="E82" t="s">
        <v>201</v>
      </c>
      <c r="F82" t="s">
        <v>314</v>
      </c>
    </row>
    <row r="83" spans="3:6" x14ac:dyDescent="0.3">
      <c r="C83" s="49" t="s">
        <v>224</v>
      </c>
      <c r="E83" t="s">
        <v>202</v>
      </c>
      <c r="F83" t="s">
        <v>315</v>
      </c>
    </row>
    <row r="84" spans="3:6" x14ac:dyDescent="0.3">
      <c r="C84" s="49" t="s">
        <v>225</v>
      </c>
      <c r="E84" t="s">
        <v>203</v>
      </c>
      <c r="F84" t="s">
        <v>316</v>
      </c>
    </row>
    <row r="85" spans="3:6" x14ac:dyDescent="0.3">
      <c r="C85" s="49" t="s">
        <v>226</v>
      </c>
      <c r="E85" t="s">
        <v>203</v>
      </c>
      <c r="F85" t="s">
        <v>317</v>
      </c>
    </row>
    <row r="86" spans="3:6" x14ac:dyDescent="0.3">
      <c r="C86" s="49" t="s">
        <v>227</v>
      </c>
      <c r="E86" t="s">
        <v>203</v>
      </c>
      <c r="F86" t="s">
        <v>318</v>
      </c>
    </row>
    <row r="87" spans="3:6" x14ac:dyDescent="0.3">
      <c r="C87" s="49" t="s">
        <v>228</v>
      </c>
      <c r="E87" t="s">
        <v>204</v>
      </c>
      <c r="F87" t="s">
        <v>319</v>
      </c>
    </row>
    <row r="88" spans="3:6" x14ac:dyDescent="0.3">
      <c r="C88" s="49" t="s">
        <v>229</v>
      </c>
      <c r="E88" t="s">
        <v>205</v>
      </c>
      <c r="F88" t="s">
        <v>320</v>
      </c>
    </row>
    <row r="89" spans="3:6" x14ac:dyDescent="0.3">
      <c r="C89" s="49" t="s">
        <v>230</v>
      </c>
      <c r="E89" t="s">
        <v>206</v>
      </c>
      <c r="F89" t="s">
        <v>321</v>
      </c>
    </row>
    <row r="90" spans="3:6" x14ac:dyDescent="0.3">
      <c r="C90" s="49" t="s">
        <v>231</v>
      </c>
      <c r="E90" t="s">
        <v>207</v>
      </c>
      <c r="F90" t="s">
        <v>322</v>
      </c>
    </row>
    <row r="91" spans="3:6" x14ac:dyDescent="0.3">
      <c r="E91" t="s">
        <v>208</v>
      </c>
      <c r="F91" t="s">
        <v>323</v>
      </c>
    </row>
    <row r="92" spans="3:6" x14ac:dyDescent="0.3">
      <c r="E92" t="s">
        <v>208</v>
      </c>
      <c r="F92" t="s">
        <v>324</v>
      </c>
    </row>
    <row r="93" spans="3:6" x14ac:dyDescent="0.3">
      <c r="E93" t="s">
        <v>208</v>
      </c>
      <c r="F93" t="s">
        <v>325</v>
      </c>
    </row>
    <row r="94" spans="3:6" x14ac:dyDescent="0.3">
      <c r="E94" t="s">
        <v>209</v>
      </c>
      <c r="F94" t="s">
        <v>326</v>
      </c>
    </row>
    <row r="95" spans="3:6" x14ac:dyDescent="0.3">
      <c r="E95" t="s">
        <v>210</v>
      </c>
      <c r="F95" t="s">
        <v>327</v>
      </c>
    </row>
    <row r="96" spans="3:6" x14ac:dyDescent="0.3">
      <c r="E96" t="s">
        <v>211</v>
      </c>
      <c r="F96" t="s">
        <v>328</v>
      </c>
    </row>
    <row r="97" spans="5:6" x14ac:dyDescent="0.3">
      <c r="E97" t="s">
        <v>211</v>
      </c>
      <c r="F97" t="s">
        <v>329</v>
      </c>
    </row>
    <row r="98" spans="5:6" x14ac:dyDescent="0.3">
      <c r="E98" t="s">
        <v>212</v>
      </c>
      <c r="F98" t="s">
        <v>330</v>
      </c>
    </row>
    <row r="99" spans="5:6" x14ac:dyDescent="0.3">
      <c r="E99" t="s">
        <v>212</v>
      </c>
      <c r="F99" t="s">
        <v>331</v>
      </c>
    </row>
    <row r="100" spans="5:6" x14ac:dyDescent="0.3">
      <c r="E100" t="s">
        <v>212</v>
      </c>
      <c r="F100" t="s">
        <v>332</v>
      </c>
    </row>
    <row r="101" spans="5:6" x14ac:dyDescent="0.3">
      <c r="E101" t="s">
        <v>212</v>
      </c>
      <c r="F101" t="s">
        <v>333</v>
      </c>
    </row>
    <row r="102" spans="5:6" x14ac:dyDescent="0.3">
      <c r="E102" t="s">
        <v>213</v>
      </c>
      <c r="F102" t="s">
        <v>334</v>
      </c>
    </row>
    <row r="103" spans="5:6" x14ac:dyDescent="0.3">
      <c r="E103" t="s">
        <v>214</v>
      </c>
      <c r="F103" t="s">
        <v>335</v>
      </c>
    </row>
    <row r="104" spans="5:6" x14ac:dyDescent="0.3">
      <c r="E104" t="s">
        <v>215</v>
      </c>
      <c r="F104" t="s">
        <v>336</v>
      </c>
    </row>
    <row r="105" spans="5:6" x14ac:dyDescent="0.3">
      <c r="E105" t="s">
        <v>216</v>
      </c>
      <c r="F105" t="s">
        <v>337</v>
      </c>
    </row>
    <row r="106" spans="5:6" x14ac:dyDescent="0.3">
      <c r="E106" t="s">
        <v>217</v>
      </c>
      <c r="F106" t="s">
        <v>338</v>
      </c>
    </row>
    <row r="107" spans="5:6" x14ac:dyDescent="0.3">
      <c r="E107" t="s">
        <v>218</v>
      </c>
      <c r="F107" t="s">
        <v>339</v>
      </c>
    </row>
    <row r="108" spans="5:6" x14ac:dyDescent="0.3">
      <c r="E108" t="s">
        <v>218</v>
      </c>
      <c r="F108" t="s">
        <v>340</v>
      </c>
    </row>
    <row r="109" spans="5:6" x14ac:dyDescent="0.3">
      <c r="E109" t="s">
        <v>218</v>
      </c>
      <c r="F109" t="s">
        <v>341</v>
      </c>
    </row>
    <row r="110" spans="5:6" x14ac:dyDescent="0.3">
      <c r="E110" t="s">
        <v>218</v>
      </c>
      <c r="F110" t="s">
        <v>342</v>
      </c>
    </row>
    <row r="111" spans="5:6" x14ac:dyDescent="0.3">
      <c r="E111" t="s">
        <v>219</v>
      </c>
      <c r="F111" t="s">
        <v>343</v>
      </c>
    </row>
    <row r="112" spans="5:6" x14ac:dyDescent="0.3">
      <c r="E112" t="s">
        <v>220</v>
      </c>
      <c r="F112" t="s">
        <v>344</v>
      </c>
    </row>
    <row r="113" spans="5:6" x14ac:dyDescent="0.3">
      <c r="E113" t="s">
        <v>221</v>
      </c>
      <c r="F113" t="s">
        <v>345</v>
      </c>
    </row>
    <row r="114" spans="5:6" x14ac:dyDescent="0.3">
      <c r="E114" t="s">
        <v>222</v>
      </c>
      <c r="F114" t="s">
        <v>346</v>
      </c>
    </row>
    <row r="115" spans="5:6" x14ac:dyDescent="0.3">
      <c r="E115" t="s">
        <v>223</v>
      </c>
      <c r="F115" t="s">
        <v>347</v>
      </c>
    </row>
    <row r="116" spans="5:6" x14ac:dyDescent="0.3">
      <c r="E116" t="s">
        <v>224</v>
      </c>
      <c r="F116" t="s">
        <v>348</v>
      </c>
    </row>
    <row r="117" spans="5:6" x14ac:dyDescent="0.3">
      <c r="E117" t="s">
        <v>225</v>
      </c>
      <c r="F117" t="s">
        <v>349</v>
      </c>
    </row>
    <row r="118" spans="5:6" x14ac:dyDescent="0.3">
      <c r="E118" t="s">
        <v>226</v>
      </c>
      <c r="F118" t="s">
        <v>350</v>
      </c>
    </row>
    <row r="119" spans="5:6" x14ac:dyDescent="0.3">
      <c r="E119" t="s">
        <v>227</v>
      </c>
      <c r="F119" t="s">
        <v>351</v>
      </c>
    </row>
    <row r="120" spans="5:6" x14ac:dyDescent="0.3">
      <c r="E120" t="s">
        <v>228</v>
      </c>
      <c r="F120" t="s">
        <v>352</v>
      </c>
    </row>
    <row r="121" spans="5:6" x14ac:dyDescent="0.3">
      <c r="E121" t="s">
        <v>228</v>
      </c>
      <c r="F121" t="s">
        <v>353</v>
      </c>
    </row>
    <row r="122" spans="5:6" x14ac:dyDescent="0.3">
      <c r="E122" t="s">
        <v>229</v>
      </c>
      <c r="F122" t="s">
        <v>354</v>
      </c>
    </row>
    <row r="123" spans="5:6" x14ac:dyDescent="0.3">
      <c r="E123" t="s">
        <v>230</v>
      </c>
      <c r="F123" t="s">
        <v>355</v>
      </c>
    </row>
    <row r="124" spans="5:6" x14ac:dyDescent="0.3">
      <c r="E124" t="s">
        <v>231</v>
      </c>
      <c r="F124" t="s">
        <v>356</v>
      </c>
    </row>
    <row r="125" spans="5:6" x14ac:dyDescent="0.3">
      <c r="E125" t="s">
        <v>231</v>
      </c>
      <c r="F125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Final CBI Grant Report</vt:lpstr>
      <vt:lpstr>MINING SHEET</vt:lpstr>
      <vt:lpstr>Ref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 G</dc:creator>
  <cp:lastModifiedBy>mary jewett</cp:lastModifiedBy>
  <cp:lastPrinted>2020-09-09T21:10:09Z</cp:lastPrinted>
  <dcterms:created xsi:type="dcterms:W3CDTF">2015-09-08T02:03:26Z</dcterms:created>
  <dcterms:modified xsi:type="dcterms:W3CDTF">2026-09-23T17:19:18Z</dcterms:modified>
</cp:coreProperties>
</file>